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INF. QUINCENAL MAYO 2017" sheetId="1" r:id="rId1"/>
    <sheet name="INFORME MENSUAL DE ABRIL 2017" sheetId="5" r:id="rId2"/>
    <sheet name="INFORME SEMANA SANTA 2017" sheetId="3" r:id="rId3"/>
    <sheet name="2" sheetId="2" r:id="rId4"/>
    <sheet name="Hoja2" sheetId="4" r:id="rId5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/>
  <c r="B49" s="1"/>
  <c r="F49" s="1"/>
  <c r="F47"/>
  <c r="F46"/>
  <c r="F45"/>
  <c r="F44"/>
  <c r="F43"/>
  <c r="B41"/>
  <c r="F41" s="1"/>
  <c r="F40"/>
  <c r="D40"/>
  <c r="C40"/>
  <c r="F39"/>
  <c r="D39"/>
  <c r="C39"/>
  <c r="F38"/>
  <c r="D38"/>
  <c r="C38"/>
  <c r="F37"/>
  <c r="D37"/>
  <c r="C37"/>
  <c r="F36"/>
  <c r="D36"/>
  <c r="C36"/>
  <c r="F35"/>
  <c r="D35"/>
  <c r="C35"/>
  <c r="F34"/>
  <c r="D34"/>
  <c r="C34"/>
  <c r="F33"/>
  <c r="D33"/>
  <c r="C33"/>
  <c r="F32"/>
  <c r="D32"/>
  <c r="C32"/>
  <c r="F31"/>
  <c r="D31"/>
  <c r="C31"/>
  <c r="F30"/>
  <c r="D30"/>
  <c r="C30"/>
  <c r="F29"/>
  <c r="D29"/>
  <c r="C29"/>
  <c r="F28"/>
  <c r="D28"/>
  <c r="C28"/>
  <c r="F27"/>
  <c r="D27"/>
  <c r="C27"/>
  <c r="F26"/>
  <c r="D26"/>
  <c r="C26"/>
  <c r="F25"/>
  <c r="D25"/>
  <c r="C25"/>
  <c r="F24"/>
  <c r="D24"/>
  <c r="D41" s="1"/>
  <c r="C24"/>
  <c r="F23"/>
  <c r="D23"/>
  <c r="C23"/>
  <c r="F22"/>
  <c r="D22"/>
  <c r="C22"/>
  <c r="F21"/>
  <c r="D21"/>
  <c r="C21"/>
  <c r="F20"/>
  <c r="D20"/>
  <c r="C20"/>
  <c r="F19"/>
  <c r="D19"/>
  <c r="C19"/>
  <c r="F18"/>
  <c r="D18"/>
  <c r="C18"/>
  <c r="F17"/>
  <c r="D17"/>
  <c r="C17"/>
  <c r="F16"/>
  <c r="D16"/>
  <c r="C16"/>
  <c r="F15"/>
  <c r="D15"/>
  <c r="C15"/>
  <c r="E12"/>
  <c r="E49" s="1"/>
  <c r="B12"/>
  <c r="F11"/>
  <c r="F10"/>
  <c r="F9"/>
  <c r="D9"/>
  <c r="C9"/>
  <c r="F8"/>
  <c r="D8"/>
  <c r="C8"/>
  <c r="F7"/>
  <c r="F12" s="1"/>
  <c r="F6"/>
  <c r="D6"/>
  <c r="D12" s="1"/>
  <c r="C6"/>
  <c r="C12" s="1"/>
  <c r="H25" i="5"/>
  <c r="G25"/>
  <c r="F25"/>
  <c r="E25"/>
  <c r="D25"/>
  <c r="C25"/>
  <c r="B25"/>
  <c r="D49" i="1" l="1"/>
  <c r="C41"/>
  <c r="C49" s="1"/>
  <c r="F48"/>
  <c r="E33" i="3"/>
  <c r="E29"/>
  <c r="E25"/>
  <c r="E20"/>
  <c r="E12"/>
  <c r="E10"/>
  <c r="E14" l="1"/>
  <c r="D11" i="4" l="1"/>
  <c r="D7" l="1"/>
  <c r="F7" s="1"/>
</calcChain>
</file>

<file path=xl/sharedStrings.xml><?xml version="1.0" encoding="utf-8"?>
<sst xmlns="http://schemas.openxmlformats.org/spreadsheetml/2006/main" count="150" uniqueCount="112">
  <si>
    <t>VIAJES</t>
  </si>
  <si>
    <t>EL MANANTIAL</t>
  </si>
  <si>
    <t>EL SAUZ</t>
  </si>
  <si>
    <t>EL TAPATIO</t>
  </si>
  <si>
    <t>LAS POMAS</t>
  </si>
  <si>
    <t>LOS PUESTOS</t>
  </si>
  <si>
    <t>ZALATE</t>
  </si>
  <si>
    <t>LA ARENA</t>
  </si>
  <si>
    <t>TOTAL</t>
  </si>
  <si>
    <t>SAN JUAN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</si>
  <si>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</si>
  <si>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</si>
  <si>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</si>
  <si>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</si>
  <si>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</si>
  <si>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 xml:space="preserve">NIÑOS </t>
  </si>
  <si>
    <t>ADULTOS</t>
  </si>
  <si>
    <t xml:space="preserve">ADULTOS MAYORES </t>
  </si>
  <si>
    <t>DE AGUA CONSUMIDOS</t>
  </si>
  <si>
    <t>TOTAL:</t>
  </si>
  <si>
    <t>OTROS APOYOS</t>
  </si>
  <si>
    <t>CANAL 58</t>
  </si>
  <si>
    <t>SUTAJ</t>
  </si>
  <si>
    <t>GRAN TOTAL:</t>
  </si>
  <si>
    <t>EDIFICIOS PUBLICOS</t>
  </si>
  <si>
    <t>GUADALUPE EJIDAL 3RA SECC.</t>
  </si>
  <si>
    <t>LAS LIEBRES</t>
  </si>
  <si>
    <t>EX HACIENDA DEL CUATRO</t>
  </si>
  <si>
    <t>EL TAJO</t>
  </si>
  <si>
    <t>LA CALERILLA</t>
  </si>
  <si>
    <t>BOSQUES DEL CLUB</t>
  </si>
  <si>
    <t>CEMENTERIOS</t>
  </si>
  <si>
    <t>SAN SEBASTIANITO</t>
  </si>
  <si>
    <t>SAN MARTIN</t>
  </si>
  <si>
    <t>INFORME OCTUBRE 2015 A MARZO 2017</t>
  </si>
  <si>
    <t>TOTAL DE VIAJES 2015</t>
  </si>
  <si>
    <t>TOTAL DE VIAJES 2016</t>
  </si>
  <si>
    <t>TOTAL DE VIAJES 2017</t>
  </si>
  <si>
    <t>LITROS DE AGUA</t>
  </si>
  <si>
    <t>GASTO DE NOMINA</t>
  </si>
  <si>
    <t>HABITANTES BENEFICIADOS</t>
  </si>
  <si>
    <t>GASTO DE  COMBUSTIBLE</t>
  </si>
  <si>
    <t>GASTO DE MANTENIMIENTO</t>
  </si>
  <si>
    <t>TOTAL DE GASTO</t>
  </si>
  <si>
    <t>GASTOS APROXIMADO  ANUAL DEL AREA DE TRANSPORTACIÓN DE AGUA POT.</t>
  </si>
  <si>
    <t>FRANCISCO I MADERO</t>
  </si>
  <si>
    <t>HACIENDA DE VIDRIO</t>
  </si>
  <si>
    <t>LAS LIEBRES 2DA. SECCIÓN</t>
  </si>
  <si>
    <t>LOMAS DEL 4</t>
  </si>
  <si>
    <t>PORTILLO BLANCO</t>
  </si>
  <si>
    <t>STOS. DE LA NACIÓN</t>
  </si>
  <si>
    <t>RASTRO MUNICIPAL</t>
  </si>
  <si>
    <t>ECONOMICO</t>
  </si>
  <si>
    <t>ROBERTO IÑIGUEZ RODRIGUEZ</t>
  </si>
  <si>
    <t>RICARDO GONZALEZ GONZALEZ</t>
  </si>
  <si>
    <t xml:space="preserve">HECTOR CALDERON DELGADO </t>
  </si>
  <si>
    <t>RENE VILLEGAS ALMARAZ</t>
  </si>
  <si>
    <t>FABIAN RIOS PARRA</t>
  </si>
  <si>
    <t>JOSE PADRO GUERRERO</t>
  </si>
  <si>
    <t>SALVADOR MERCADO AYALA</t>
  </si>
  <si>
    <t>JESUS CELIS</t>
  </si>
  <si>
    <t>VIERNES 14 DE ABRIL 2017</t>
  </si>
  <si>
    <t>JUEVES 13  DE ABRIL 2017</t>
  </si>
  <si>
    <t>REPORTES ATENDIDOS</t>
  </si>
  <si>
    <t>LITROS DE AGUA ENTREGADOS</t>
  </si>
  <si>
    <t xml:space="preserve">TOTAL DE LITROS </t>
  </si>
  <si>
    <t>TOTAL  32 REPORTES ATENDIDOS</t>
  </si>
  <si>
    <t>NOMBRE DEL PERSONAL</t>
  </si>
  <si>
    <t>APOYO AL SIAPA 2017</t>
  </si>
  <si>
    <t>ECONOMICOS</t>
  </si>
  <si>
    <t xml:space="preserve">TRANSPORTACIÓN DE AGUA POTABLE </t>
  </si>
  <si>
    <t>"JUDEA EN VIVO 2017" SAN MARTIN DE LAS FLORES</t>
  </si>
  <si>
    <t>TOTAL DE VIAJES</t>
  </si>
  <si>
    <t>TOTAL DE LITROS</t>
  </si>
  <si>
    <t>APOYO AL MERCADO JUAREZ</t>
  </si>
  <si>
    <t>SERVICIOS MEDICOS</t>
  </si>
  <si>
    <t>SALVADOR CASILLAS GONZÁLEZ</t>
  </si>
  <si>
    <t>INFORME DE ACTIVIDADES DE SEMANA SANTA.</t>
  </si>
  <si>
    <t>STA. MA. TEQUEPEXPAN</t>
  </si>
  <si>
    <t>VALLE DE LA MISERICORDIA</t>
  </si>
  <si>
    <t>COMO GASTO DE COMBUSTIBLE Y DIAS ACTIVOS E INACTIVOS DE LAS UNIDADES.</t>
  </si>
  <si>
    <t xml:space="preserve"> </t>
  </si>
  <si>
    <t>ECO.</t>
  </si>
  <si>
    <t xml:space="preserve">DIAS </t>
  </si>
  <si>
    <t>INACTIVOS</t>
  </si>
  <si>
    <t xml:space="preserve">DIAS DE </t>
  </si>
  <si>
    <t>DIESEL</t>
  </si>
  <si>
    <t>GASOLINA</t>
  </si>
  <si>
    <t>GAS</t>
  </si>
  <si>
    <t>ACTIVOS</t>
  </si>
  <si>
    <t>APOYO</t>
  </si>
  <si>
    <t>LITROS</t>
  </si>
  <si>
    <t>L.P.</t>
  </si>
  <si>
    <t>8</t>
  </si>
  <si>
    <t>__________________________</t>
  </si>
  <si>
    <t>Autorizo</t>
  </si>
  <si>
    <t>Realizo</t>
  </si>
  <si>
    <t>Jefe del Departamento</t>
  </si>
  <si>
    <t>Blanca Araceli Pedroza Delgado</t>
  </si>
  <si>
    <t>C. Ricardo Melendez Romero.</t>
  </si>
  <si>
    <t>TRANSPORTACIÓN DE AGUA POTABLE</t>
  </si>
  <si>
    <t>CERRO DEL 4</t>
  </si>
  <si>
    <t>SANTA ANITA</t>
  </si>
  <si>
    <t>TOLUQUILLA</t>
  </si>
  <si>
    <t>TATEPOSCO</t>
  </si>
  <si>
    <t>UNIDAD VALENTIN GOMEZ FARIAS</t>
  </si>
  <si>
    <t>INFORME QUINCENAL DEL 01 AL 31 DE MAYO 2017 VIAJES POR PIPA,  ASI</t>
  </si>
  <si>
    <t>Secretaria</t>
  </si>
  <si>
    <t xml:space="preserve">                        INFORME MENSUAL 01 AL 31 MAYO 2017.</t>
  </si>
  <si>
    <t>LAS JUNTAS</t>
  </si>
  <si>
    <t>SOLIDARIDAD</t>
  </si>
  <si>
    <t>TIERRA BLANDA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</si>
</sst>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1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indexed="55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6" borderId="15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center"/>
    </xf>
    <xf numFmtId="4" fontId="1" fillId="6" borderId="15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0" fontId="1" fillId="8" borderId="5" xfId="0" applyFont="1" applyFill="1" applyBorder="1" applyAlignment="1">
      <alignment horizontal="center"/>
    </xf>
    <xf numFmtId="4" fontId="1" fillId="8" borderId="5" xfId="0" applyNumberFormat="1" applyFont="1" applyFill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2" borderId="0" xfId="0" applyFill="1"/>
    <xf numFmtId="0" fontId="2" fillId="0" borderId="17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" fontId="1" fillId="7" borderId="17" xfId="0" applyNumberFormat="1" applyFont="1" applyFill="1" applyBorder="1" applyAlignment="1">
      <alignment horizontal="center"/>
    </xf>
    <xf numFmtId="0" fontId="0" fillId="0" borderId="5" xfId="0" applyBorder="1"/>
    <xf numFmtId="4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6" fillId="0" borderId="0" xfId="0" applyFont="1"/>
    <xf numFmtId="0" fontId="6" fillId="0" borderId="5" xfId="0" applyFont="1" applyBorder="1"/>
    <xf numFmtId="165" fontId="6" fillId="0" borderId="5" xfId="0" applyNumberFormat="1" applyFont="1" applyBorder="1"/>
    <xf numFmtId="0" fontId="2" fillId="0" borderId="6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/>
    <xf numFmtId="0" fontId="0" fillId="0" borderId="14" xfId="0" applyBorder="1"/>
    <xf numFmtId="0" fontId="6" fillId="0" borderId="22" xfId="0" applyFont="1" applyBorder="1"/>
    <xf numFmtId="0" fontId="6" fillId="0" borderId="8" xfId="0" applyFont="1" applyBorder="1" applyAlignment="1">
      <alignment horizontal="center"/>
    </xf>
    <xf numFmtId="0" fontId="6" fillId="0" borderId="3" xfId="0" applyFont="1" applyBorder="1"/>
    <xf numFmtId="0" fontId="0" fillId="0" borderId="16" xfId="0" applyBorder="1"/>
    <xf numFmtId="0" fontId="0" fillId="0" borderId="4" xfId="0" applyBorder="1"/>
    <xf numFmtId="0" fontId="6" fillId="0" borderId="1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0" fillId="0" borderId="24" xfId="0" applyNumberFormat="1" applyBorder="1"/>
    <xf numFmtId="0" fontId="0" fillId="0" borderId="3" xfId="0" applyBorder="1"/>
    <xf numFmtId="0" fontId="0" fillId="0" borderId="25" xfId="0" applyBorder="1"/>
    <xf numFmtId="0" fontId="6" fillId="0" borderId="25" xfId="0" applyFont="1" applyBorder="1" applyAlignment="1">
      <alignment horizontal="center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24" xfId="0" applyNumberFormat="1" applyFont="1" applyBorder="1"/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22" workbookViewId="0">
      <selection activeCell="D28" sqref="D28"/>
    </sheetView>
  </sheetViews>
  <sheetFormatPr baseColWidth="10" defaultRowHeight="15"/>
  <cols>
    <col min="1" max="1" width="26.42578125" customWidth="1"/>
    <col min="2" max="2" width="11" customWidth="1"/>
    <col min="3" max="3" width="7" customWidth="1"/>
    <col min="4" max="4" width="8.28515625" bestFit="1" customWidth="1"/>
    <col min="5" max="5" width="16.28515625" customWidth="1"/>
    <col min="6" max="6" width="18.5703125" bestFit="1" customWidth="1"/>
  </cols>
  <sheetData>
    <row r="1" spans="1:6">
      <c r="A1" s="98" t="s">
        <v>100</v>
      </c>
      <c r="B1" s="98"/>
    </row>
    <row r="2" spans="1:6" ht="15.75" thickBot="1"/>
    <row r="3" spans="1:6" ht="15.75" thickBot="1">
      <c r="A3" s="6" t="s">
        <v>108</v>
      </c>
      <c r="B3" s="7"/>
      <c r="C3" s="7"/>
      <c r="D3" s="7"/>
      <c r="E3" s="7"/>
      <c r="F3" s="8"/>
    </row>
    <row r="4" spans="1:6" ht="15.75" thickBot="1">
      <c r="A4" s="9" t="s">
        <v>10</v>
      </c>
      <c r="B4" s="10" t="s">
        <v>11</v>
      </c>
      <c r="C4" s="11" t="s">
        <v>12</v>
      </c>
      <c r="D4" s="12"/>
      <c r="E4" s="13"/>
      <c r="F4" s="48" t="s">
        <v>13</v>
      </c>
    </row>
    <row r="5" spans="1:6" ht="15.75" thickBot="1">
      <c r="A5" s="14" t="s">
        <v>14</v>
      </c>
      <c r="B5" s="15" t="s">
        <v>0</v>
      </c>
      <c r="C5" s="16" t="s">
        <v>15</v>
      </c>
      <c r="D5" s="16" t="s">
        <v>16</v>
      </c>
      <c r="E5" s="16" t="s">
        <v>17</v>
      </c>
      <c r="F5" s="49" t="s">
        <v>18</v>
      </c>
    </row>
    <row r="6" spans="1:6">
      <c r="A6" s="2" t="s">
        <v>1</v>
      </c>
      <c r="B6" s="17">
        <v>66</v>
      </c>
      <c r="C6" s="18">
        <f>B6*4</f>
        <v>264</v>
      </c>
      <c r="D6" s="20">
        <f>B6*3</f>
        <v>198</v>
      </c>
      <c r="E6" s="20">
        <v>2</v>
      </c>
      <c r="F6" s="21">
        <f t="shared" ref="F6:F11" si="0">B6*10000</f>
        <v>660000</v>
      </c>
    </row>
    <row r="7" spans="1:6">
      <c r="A7" s="2" t="s">
        <v>2</v>
      </c>
      <c r="B7" s="22">
        <v>54</v>
      </c>
      <c r="C7" s="18">
        <v>348</v>
      </c>
      <c r="D7" s="23">
        <v>268</v>
      </c>
      <c r="E7" s="24">
        <v>108</v>
      </c>
      <c r="F7" s="21">
        <f t="shared" si="0"/>
        <v>540000</v>
      </c>
    </row>
    <row r="8" spans="1:6">
      <c r="A8" s="1" t="s">
        <v>3</v>
      </c>
      <c r="B8" s="22">
        <v>26</v>
      </c>
      <c r="C8" s="25">
        <f>B8*4</f>
        <v>104</v>
      </c>
      <c r="D8" s="20">
        <f>B8*3</f>
        <v>78</v>
      </c>
      <c r="E8" s="24">
        <v>6</v>
      </c>
      <c r="F8" s="21">
        <f t="shared" si="0"/>
        <v>260000</v>
      </c>
    </row>
    <row r="9" spans="1:6">
      <c r="A9" s="2" t="s">
        <v>4</v>
      </c>
      <c r="B9" s="22">
        <v>3</v>
      </c>
      <c r="C9" s="18">
        <f>B9*4</f>
        <v>12</v>
      </c>
      <c r="D9" s="23">
        <f>B9*3</f>
        <v>9</v>
      </c>
      <c r="E9" s="24">
        <v>0</v>
      </c>
      <c r="F9" s="21">
        <f t="shared" si="0"/>
        <v>30000</v>
      </c>
    </row>
    <row r="10" spans="1:6">
      <c r="A10" s="2" t="s">
        <v>9</v>
      </c>
      <c r="B10" s="22">
        <v>201</v>
      </c>
      <c r="C10" s="18">
        <v>336</v>
      </c>
      <c r="D10" s="24">
        <v>349</v>
      </c>
      <c r="E10" s="24">
        <v>44</v>
      </c>
      <c r="F10" s="26">
        <f t="shared" si="0"/>
        <v>2010000</v>
      </c>
    </row>
    <row r="11" spans="1:6" ht="15.75" thickBot="1">
      <c r="A11" s="3" t="s">
        <v>6</v>
      </c>
      <c r="B11" s="27">
        <v>262</v>
      </c>
      <c r="C11" s="25">
        <v>533</v>
      </c>
      <c r="D11" s="29">
        <v>684</v>
      </c>
      <c r="E11" s="29">
        <v>25</v>
      </c>
      <c r="F11" s="28">
        <f t="shared" si="0"/>
        <v>2620000</v>
      </c>
    </row>
    <row r="12" spans="1:6" ht="15.75" thickBot="1">
      <c r="A12" s="30" t="s">
        <v>19</v>
      </c>
      <c r="B12" s="31">
        <f>SUM(B6:B11)</f>
        <v>612</v>
      </c>
      <c r="C12" s="31">
        <f>SUM(C6:C11)</f>
        <v>1597</v>
      </c>
      <c r="D12" s="31">
        <f>SUM(D6:D11)</f>
        <v>1586</v>
      </c>
      <c r="E12" s="31">
        <f>SUM(E6:E11)</f>
        <v>185</v>
      </c>
      <c r="F12" s="32">
        <f>SUM(F6:F11)</f>
        <v>6120000</v>
      </c>
    </row>
    <row r="13" spans="1:6" ht="15.75" thickBot="1">
      <c r="A13" s="33"/>
      <c r="B13" s="34" t="s">
        <v>11</v>
      </c>
      <c r="C13" s="35" t="s">
        <v>12</v>
      </c>
      <c r="D13" s="36"/>
      <c r="E13" s="37"/>
      <c r="F13" s="34" t="s">
        <v>13</v>
      </c>
    </row>
    <row r="14" spans="1:6">
      <c r="A14" s="38" t="s">
        <v>14</v>
      </c>
      <c r="B14" s="50" t="s">
        <v>0</v>
      </c>
      <c r="C14" s="34" t="s">
        <v>15</v>
      </c>
      <c r="D14" s="34" t="s">
        <v>16</v>
      </c>
      <c r="E14" s="34" t="s">
        <v>17</v>
      </c>
      <c r="F14" s="50" t="s">
        <v>18</v>
      </c>
    </row>
    <row r="15" spans="1:6" s="51" customFormat="1">
      <c r="A15" s="55" t="s">
        <v>21</v>
      </c>
      <c r="B15" s="56">
        <v>0</v>
      </c>
      <c r="C15" s="24">
        <f t="shared" ref="C15:C41" si="1">B15*4</f>
        <v>0</v>
      </c>
      <c r="D15" s="19">
        <f t="shared" ref="D15:D40" si="2">B15*3</f>
        <v>0</v>
      </c>
      <c r="E15" s="20">
        <v>0</v>
      </c>
      <c r="F15" s="47">
        <f t="shared" ref="F15:F41" si="3">B15*10000</f>
        <v>0</v>
      </c>
    </row>
    <row r="16" spans="1:6" s="51" customFormat="1">
      <c r="A16" s="55" t="s">
        <v>101</v>
      </c>
      <c r="B16" s="56">
        <v>1</v>
      </c>
      <c r="C16" s="24">
        <f t="shared" si="1"/>
        <v>4</v>
      </c>
      <c r="D16" s="19">
        <f t="shared" si="2"/>
        <v>3</v>
      </c>
      <c r="E16" s="20">
        <v>0</v>
      </c>
      <c r="F16" s="47">
        <f t="shared" si="3"/>
        <v>10000</v>
      </c>
    </row>
    <row r="17" spans="1:6" s="51" customFormat="1">
      <c r="A17" s="55" t="s">
        <v>30</v>
      </c>
      <c r="B17" s="56">
        <v>23</v>
      </c>
      <c r="C17" s="24">
        <f t="shared" si="1"/>
        <v>92</v>
      </c>
      <c r="D17" s="19">
        <f t="shared" si="2"/>
        <v>69</v>
      </c>
      <c r="E17" s="20">
        <v>0</v>
      </c>
      <c r="F17" s="47">
        <f t="shared" si="3"/>
        <v>230000</v>
      </c>
    </row>
    <row r="18" spans="1:6" s="51" customFormat="1">
      <c r="A18" s="55" t="s">
        <v>27</v>
      </c>
      <c r="B18" s="56">
        <v>31</v>
      </c>
      <c r="C18" s="24">
        <f t="shared" si="1"/>
        <v>124</v>
      </c>
      <c r="D18" s="19">
        <f t="shared" si="2"/>
        <v>93</v>
      </c>
      <c r="E18" s="20">
        <v>0</v>
      </c>
      <c r="F18" s="47">
        <f t="shared" si="3"/>
        <v>310000</v>
      </c>
    </row>
    <row r="19" spans="1:6" s="51" customFormat="1">
      <c r="A19" s="55" t="s">
        <v>28</v>
      </c>
      <c r="B19" s="56">
        <v>14</v>
      </c>
      <c r="C19" s="24">
        <f t="shared" si="1"/>
        <v>56</v>
      </c>
      <c r="D19" s="19">
        <f t="shared" si="2"/>
        <v>42</v>
      </c>
      <c r="E19" s="20">
        <v>2</v>
      </c>
      <c r="F19" s="47">
        <f t="shared" si="3"/>
        <v>140000</v>
      </c>
    </row>
    <row r="20" spans="1:6" s="51" customFormat="1">
      <c r="A20" s="55" t="s">
        <v>45</v>
      </c>
      <c r="B20" s="56">
        <v>5</v>
      </c>
      <c r="C20" s="24">
        <f t="shared" si="1"/>
        <v>20</v>
      </c>
      <c r="D20" s="19">
        <f t="shared" si="2"/>
        <v>15</v>
      </c>
      <c r="E20" s="20">
        <v>2</v>
      </c>
      <c r="F20" s="47">
        <f t="shared" si="3"/>
        <v>50000</v>
      </c>
    </row>
    <row r="21" spans="1:6">
      <c r="A21" s="52" t="s">
        <v>25</v>
      </c>
      <c r="B21" s="17">
        <v>3</v>
      </c>
      <c r="C21" s="24">
        <f t="shared" si="1"/>
        <v>12</v>
      </c>
      <c r="D21" s="19">
        <f t="shared" si="2"/>
        <v>9</v>
      </c>
      <c r="E21" s="20">
        <v>0</v>
      </c>
      <c r="F21" s="47">
        <f t="shared" si="3"/>
        <v>30000</v>
      </c>
    </row>
    <row r="22" spans="1:6">
      <c r="A22" s="52" t="s">
        <v>46</v>
      </c>
      <c r="B22" s="17">
        <v>6</v>
      </c>
      <c r="C22" s="24">
        <f t="shared" si="1"/>
        <v>24</v>
      </c>
      <c r="D22" s="19">
        <f t="shared" si="2"/>
        <v>18</v>
      </c>
      <c r="E22" s="20">
        <v>0</v>
      </c>
      <c r="F22" s="47">
        <f t="shared" si="3"/>
        <v>60000</v>
      </c>
    </row>
    <row r="23" spans="1:6">
      <c r="A23" s="2" t="s">
        <v>7</v>
      </c>
      <c r="B23" s="22">
        <v>9</v>
      </c>
      <c r="C23" s="24">
        <f t="shared" si="1"/>
        <v>36</v>
      </c>
      <c r="D23" s="19">
        <f t="shared" si="2"/>
        <v>27</v>
      </c>
      <c r="E23" s="24">
        <v>1</v>
      </c>
      <c r="F23" s="47">
        <f t="shared" si="3"/>
        <v>90000</v>
      </c>
    </row>
    <row r="24" spans="1:6">
      <c r="A24" s="2" t="s">
        <v>29</v>
      </c>
      <c r="B24" s="22">
        <v>14</v>
      </c>
      <c r="C24" s="24">
        <f t="shared" si="1"/>
        <v>56</v>
      </c>
      <c r="D24" s="19">
        <f t="shared" si="2"/>
        <v>42</v>
      </c>
      <c r="E24" s="24">
        <v>0</v>
      </c>
      <c r="F24" s="47">
        <f t="shared" si="3"/>
        <v>140000</v>
      </c>
    </row>
    <row r="25" spans="1:6">
      <c r="A25" s="2" t="s">
        <v>26</v>
      </c>
      <c r="B25" s="22">
        <v>7</v>
      </c>
      <c r="C25" s="24">
        <f t="shared" si="1"/>
        <v>28</v>
      </c>
      <c r="D25" s="19">
        <f t="shared" si="2"/>
        <v>21</v>
      </c>
      <c r="E25" s="24">
        <v>0</v>
      </c>
      <c r="F25" s="47">
        <f t="shared" si="3"/>
        <v>70000</v>
      </c>
    </row>
    <row r="26" spans="1:6">
      <c r="A26" s="2" t="s">
        <v>47</v>
      </c>
      <c r="B26" s="22">
        <v>17</v>
      </c>
      <c r="C26" s="24">
        <f t="shared" si="1"/>
        <v>68</v>
      </c>
      <c r="D26" s="19">
        <f t="shared" si="2"/>
        <v>51</v>
      </c>
      <c r="E26" s="24">
        <v>0</v>
      </c>
      <c r="F26" s="47">
        <f t="shared" si="3"/>
        <v>170000</v>
      </c>
    </row>
    <row r="27" spans="1:6">
      <c r="A27" s="2" t="s">
        <v>109</v>
      </c>
      <c r="B27" s="22">
        <v>2</v>
      </c>
      <c r="C27" s="25">
        <f t="shared" si="1"/>
        <v>8</v>
      </c>
      <c r="D27" s="19">
        <f t="shared" si="2"/>
        <v>6</v>
      </c>
      <c r="E27" s="24"/>
      <c r="F27" s="47">
        <f t="shared" si="3"/>
        <v>20000</v>
      </c>
    </row>
    <row r="28" spans="1:6">
      <c r="A28" s="2" t="s">
        <v>48</v>
      </c>
      <c r="B28" s="22">
        <v>8</v>
      </c>
      <c r="C28" s="25">
        <f t="shared" si="1"/>
        <v>32</v>
      </c>
      <c r="D28" s="19">
        <f t="shared" si="2"/>
        <v>24</v>
      </c>
      <c r="E28" s="24">
        <v>0</v>
      </c>
      <c r="F28" s="47">
        <f t="shared" si="3"/>
        <v>80000</v>
      </c>
    </row>
    <row r="29" spans="1:6">
      <c r="A29" s="2" t="s">
        <v>5</v>
      </c>
      <c r="B29" s="22">
        <v>12</v>
      </c>
      <c r="C29" s="25">
        <f t="shared" si="1"/>
        <v>48</v>
      </c>
      <c r="D29" s="19">
        <f t="shared" si="2"/>
        <v>36</v>
      </c>
      <c r="E29" s="24">
        <v>0</v>
      </c>
      <c r="F29" s="47">
        <f t="shared" si="3"/>
        <v>120000</v>
      </c>
    </row>
    <row r="30" spans="1:6">
      <c r="A30" s="71" t="s">
        <v>49</v>
      </c>
      <c r="B30" s="27">
        <v>2</v>
      </c>
      <c r="C30" s="25">
        <f t="shared" si="1"/>
        <v>8</v>
      </c>
      <c r="D30" s="19">
        <f t="shared" si="2"/>
        <v>6</v>
      </c>
      <c r="E30" s="24">
        <v>0</v>
      </c>
      <c r="F30" s="47">
        <f t="shared" si="3"/>
        <v>20000</v>
      </c>
    </row>
    <row r="31" spans="1:6">
      <c r="A31" s="71" t="s">
        <v>102</v>
      </c>
      <c r="B31" s="27">
        <v>1</v>
      </c>
      <c r="C31" s="25">
        <f t="shared" si="1"/>
        <v>4</v>
      </c>
      <c r="D31" s="19">
        <f t="shared" si="2"/>
        <v>3</v>
      </c>
      <c r="E31" s="24">
        <v>0</v>
      </c>
      <c r="F31" s="47">
        <f t="shared" si="3"/>
        <v>10000</v>
      </c>
    </row>
    <row r="32" spans="1:6">
      <c r="A32" s="71" t="s">
        <v>50</v>
      </c>
      <c r="B32" s="27">
        <v>5</v>
      </c>
      <c r="C32" s="25">
        <f t="shared" si="1"/>
        <v>20</v>
      </c>
      <c r="D32" s="19">
        <f t="shared" si="2"/>
        <v>15</v>
      </c>
      <c r="E32" s="24">
        <v>0</v>
      </c>
      <c r="F32" s="47">
        <f t="shared" si="3"/>
        <v>50000</v>
      </c>
    </row>
    <row r="33" spans="1:6">
      <c r="A33" s="71" t="s">
        <v>78</v>
      </c>
      <c r="B33" s="27">
        <v>22</v>
      </c>
      <c r="C33" s="25">
        <f t="shared" si="1"/>
        <v>88</v>
      </c>
      <c r="D33" s="19">
        <f t="shared" si="2"/>
        <v>66</v>
      </c>
      <c r="E33" s="24">
        <v>0</v>
      </c>
      <c r="F33" s="47">
        <f t="shared" si="3"/>
        <v>220000</v>
      </c>
    </row>
    <row r="34" spans="1:6">
      <c r="A34" s="2" t="s">
        <v>32</v>
      </c>
      <c r="B34" s="22">
        <v>9</v>
      </c>
      <c r="C34" s="25">
        <f t="shared" si="1"/>
        <v>36</v>
      </c>
      <c r="D34" s="19">
        <f t="shared" si="2"/>
        <v>27</v>
      </c>
      <c r="E34" s="24">
        <v>0</v>
      </c>
      <c r="F34" s="47">
        <f t="shared" si="3"/>
        <v>90000</v>
      </c>
    </row>
    <row r="35" spans="1:6">
      <c r="A35" s="2" t="s">
        <v>33</v>
      </c>
      <c r="B35" s="22">
        <v>1</v>
      </c>
      <c r="C35" s="25">
        <f t="shared" si="1"/>
        <v>4</v>
      </c>
      <c r="D35" s="19">
        <f t="shared" si="2"/>
        <v>3</v>
      </c>
      <c r="E35" s="29">
        <v>0</v>
      </c>
      <c r="F35" s="47">
        <f t="shared" si="3"/>
        <v>10000</v>
      </c>
    </row>
    <row r="36" spans="1:6">
      <c r="A36" s="2" t="s">
        <v>110</v>
      </c>
      <c r="B36" s="22">
        <v>1</v>
      </c>
      <c r="C36" s="25">
        <f t="shared" si="1"/>
        <v>4</v>
      </c>
      <c r="D36" s="19">
        <f t="shared" si="2"/>
        <v>3</v>
      </c>
      <c r="E36" s="29">
        <v>0</v>
      </c>
      <c r="F36" s="47">
        <f t="shared" si="3"/>
        <v>10000</v>
      </c>
    </row>
    <row r="37" spans="1:6">
      <c r="A37" s="2" t="s">
        <v>104</v>
      </c>
      <c r="B37" s="22">
        <v>1</v>
      </c>
      <c r="C37" s="25">
        <f t="shared" si="1"/>
        <v>4</v>
      </c>
      <c r="D37" s="19">
        <f t="shared" si="2"/>
        <v>3</v>
      </c>
      <c r="E37" s="29">
        <v>0</v>
      </c>
      <c r="F37" s="47">
        <f t="shared" si="3"/>
        <v>10000</v>
      </c>
    </row>
    <row r="38" spans="1:6">
      <c r="A38" s="2" t="s">
        <v>111</v>
      </c>
      <c r="B38" s="22">
        <v>1</v>
      </c>
      <c r="C38" s="25">
        <f t="shared" si="1"/>
        <v>4</v>
      </c>
      <c r="D38" s="19">
        <f t="shared" si="2"/>
        <v>3</v>
      </c>
      <c r="E38" s="29">
        <v>0</v>
      </c>
      <c r="F38" s="47">
        <f t="shared" si="3"/>
        <v>10000</v>
      </c>
    </row>
    <row r="39" spans="1:6">
      <c r="A39" s="2" t="s">
        <v>103</v>
      </c>
      <c r="B39" s="22">
        <v>2</v>
      </c>
      <c r="C39" s="25">
        <f t="shared" si="1"/>
        <v>8</v>
      </c>
      <c r="D39" s="19">
        <f t="shared" si="2"/>
        <v>6</v>
      </c>
      <c r="E39" s="29">
        <v>0</v>
      </c>
      <c r="F39" s="47">
        <f t="shared" si="3"/>
        <v>20000</v>
      </c>
    </row>
    <row r="40" spans="1:6">
      <c r="A40" s="2" t="s">
        <v>79</v>
      </c>
      <c r="B40" s="22">
        <v>1</v>
      </c>
      <c r="C40" s="24">
        <f t="shared" si="1"/>
        <v>4</v>
      </c>
      <c r="D40" s="23">
        <f t="shared" si="2"/>
        <v>3</v>
      </c>
      <c r="E40" s="29">
        <v>0</v>
      </c>
      <c r="F40" s="47">
        <f t="shared" si="3"/>
        <v>10000</v>
      </c>
    </row>
    <row r="41" spans="1:6" ht="15.75" thickBot="1">
      <c r="A41" s="57" t="s">
        <v>19</v>
      </c>
      <c r="B41" s="53">
        <f>SUM(B15:B40)</f>
        <v>198</v>
      </c>
      <c r="C41" s="54">
        <f t="shared" si="1"/>
        <v>792</v>
      </c>
      <c r="D41" s="53">
        <f>SUM(D23:D29)</f>
        <v>207</v>
      </c>
      <c r="E41" s="53">
        <v>3</v>
      </c>
      <c r="F41" s="58">
        <f t="shared" si="3"/>
        <v>1980000</v>
      </c>
    </row>
    <row r="42" spans="1:6">
      <c r="A42" s="39" t="s">
        <v>20</v>
      </c>
      <c r="B42" s="40"/>
      <c r="C42" s="40"/>
      <c r="D42" s="40"/>
      <c r="E42" s="40"/>
      <c r="F42" s="41"/>
    </row>
    <row r="43" spans="1:6">
      <c r="A43" s="42" t="s">
        <v>24</v>
      </c>
      <c r="B43" s="117">
        <v>10</v>
      </c>
      <c r="C43" s="24"/>
      <c r="D43" s="24"/>
      <c r="E43" s="24"/>
      <c r="F43" s="21">
        <f t="shared" ref="F43:F49" si="4">B43*10000</f>
        <v>100000</v>
      </c>
    </row>
    <row r="44" spans="1:6">
      <c r="A44" s="42" t="s">
        <v>105</v>
      </c>
      <c r="B44" s="117">
        <v>17</v>
      </c>
      <c r="C44" s="24"/>
      <c r="D44" s="24"/>
      <c r="E44" s="24"/>
      <c r="F44" s="21">
        <f t="shared" si="4"/>
        <v>170000</v>
      </c>
    </row>
    <row r="45" spans="1:6">
      <c r="A45" s="42" t="s">
        <v>51</v>
      </c>
      <c r="B45" s="117">
        <v>13</v>
      </c>
      <c r="C45" s="24"/>
      <c r="D45" s="24"/>
      <c r="E45" s="24"/>
      <c r="F45" s="21">
        <f t="shared" si="4"/>
        <v>130000</v>
      </c>
    </row>
    <row r="46" spans="1:6">
      <c r="A46" s="42" t="s">
        <v>31</v>
      </c>
      <c r="B46" s="117">
        <v>5</v>
      </c>
      <c r="C46" s="24"/>
      <c r="D46" s="24"/>
      <c r="E46" s="24"/>
      <c r="F46" s="21">
        <f t="shared" si="4"/>
        <v>50000</v>
      </c>
    </row>
    <row r="47" spans="1:6">
      <c r="A47" s="42" t="s">
        <v>22</v>
      </c>
      <c r="B47" s="117">
        <v>5</v>
      </c>
      <c r="C47" s="24"/>
      <c r="D47" s="24"/>
      <c r="E47" s="24"/>
      <c r="F47" s="21">
        <f t="shared" si="4"/>
        <v>50000</v>
      </c>
    </row>
    <row r="48" spans="1:6" ht="15.75" thickBot="1">
      <c r="A48" s="44" t="s">
        <v>8</v>
      </c>
      <c r="B48" s="45">
        <f>SUM(B43:B47)</f>
        <v>50</v>
      </c>
      <c r="C48" s="45"/>
      <c r="D48" s="45"/>
      <c r="E48" s="45"/>
      <c r="F48" s="46">
        <f t="shared" si="4"/>
        <v>500000</v>
      </c>
    </row>
    <row r="49" spans="1:6" ht="15.75" thickBot="1">
      <c r="A49" s="113" t="s">
        <v>23</v>
      </c>
      <c r="B49" s="114">
        <f>B48+B41+B12</f>
        <v>860</v>
      </c>
      <c r="C49" s="114">
        <f>C41+C12</f>
        <v>2389</v>
      </c>
      <c r="D49" s="114">
        <f>D41+D12</f>
        <v>1793</v>
      </c>
      <c r="E49" s="114">
        <f>E41+E12</f>
        <v>188</v>
      </c>
      <c r="F49" s="46">
        <f t="shared" si="4"/>
        <v>8600000</v>
      </c>
    </row>
    <row r="52" spans="1:6">
      <c r="A52" t="s">
        <v>95</v>
      </c>
    </row>
    <row r="53" spans="1:6">
      <c r="A53" t="s">
        <v>97</v>
      </c>
      <c r="E53" t="s">
        <v>96</v>
      </c>
    </row>
    <row r="54" spans="1:6">
      <c r="A54" t="s">
        <v>99</v>
      </c>
      <c r="E54" t="s">
        <v>98</v>
      </c>
    </row>
  </sheetData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opLeftCell="A10" workbookViewId="0">
      <selection activeCell="C34" sqref="C34"/>
    </sheetView>
  </sheetViews>
  <sheetFormatPr baseColWidth="10" defaultRowHeight="15"/>
  <sheetData>
    <row r="1" spans="1:8">
      <c r="A1" s="98" t="s">
        <v>106</v>
      </c>
      <c r="B1" s="98"/>
      <c r="C1" s="99"/>
      <c r="D1" s="99"/>
      <c r="E1" s="99"/>
      <c r="F1" s="99"/>
      <c r="G1" s="99"/>
      <c r="H1" s="99"/>
    </row>
    <row r="2" spans="1:8">
      <c r="A2" s="98" t="s">
        <v>80</v>
      </c>
      <c r="B2" s="98"/>
      <c r="C2" s="98"/>
      <c r="D2" s="98"/>
      <c r="E2" s="98"/>
      <c r="F2" s="98"/>
      <c r="G2" s="98"/>
      <c r="H2" s="98" t="s">
        <v>81</v>
      </c>
    </row>
    <row r="3" spans="1:8" ht="15.75" thickBot="1">
      <c r="A3" s="98"/>
      <c r="B3" s="98"/>
      <c r="C3" s="98"/>
      <c r="D3" s="98"/>
      <c r="E3" s="98"/>
      <c r="F3" s="98"/>
      <c r="G3" s="98"/>
      <c r="H3" s="98"/>
    </row>
    <row r="4" spans="1:8" ht="15.75" thickBot="1">
      <c r="A4" s="118" t="s">
        <v>82</v>
      </c>
      <c r="B4" s="100" t="s">
        <v>83</v>
      </c>
      <c r="C4" s="120" t="s">
        <v>84</v>
      </c>
      <c r="D4" s="100" t="s">
        <v>85</v>
      </c>
      <c r="E4" s="101" t="s">
        <v>86</v>
      </c>
      <c r="F4" s="101" t="s">
        <v>87</v>
      </c>
      <c r="G4" s="115" t="s">
        <v>88</v>
      </c>
      <c r="H4" s="100" t="s">
        <v>0</v>
      </c>
    </row>
    <row r="5" spans="1:8" ht="15.75" thickBot="1">
      <c r="A5" s="119"/>
      <c r="B5" s="102" t="s">
        <v>89</v>
      </c>
      <c r="C5" s="121"/>
      <c r="D5" s="102" t="s">
        <v>90</v>
      </c>
      <c r="E5" s="101" t="s">
        <v>91</v>
      </c>
      <c r="F5" s="101" t="s">
        <v>91</v>
      </c>
      <c r="G5" s="116" t="s">
        <v>92</v>
      </c>
      <c r="H5" s="102"/>
    </row>
    <row r="6" spans="1:8" ht="15.75">
      <c r="A6" s="103" t="s">
        <v>93</v>
      </c>
      <c r="B6" s="104">
        <v>20</v>
      </c>
      <c r="C6" s="104">
        <v>1</v>
      </c>
      <c r="D6" s="104">
        <v>2</v>
      </c>
      <c r="E6" s="104">
        <v>645.65300000000002</v>
      </c>
      <c r="F6" s="104">
        <v>24</v>
      </c>
      <c r="G6" s="104"/>
      <c r="H6" s="105">
        <v>97</v>
      </c>
    </row>
    <row r="7" spans="1:8" ht="15.75">
      <c r="A7" s="104">
        <v>36</v>
      </c>
      <c r="B7" s="104">
        <v>8</v>
      </c>
      <c r="C7" s="104">
        <v>13</v>
      </c>
      <c r="D7" s="104">
        <v>1</v>
      </c>
      <c r="E7" s="104">
        <v>180.88</v>
      </c>
      <c r="F7" s="104">
        <v>12</v>
      </c>
      <c r="G7" s="104"/>
      <c r="H7" s="105">
        <v>39</v>
      </c>
    </row>
    <row r="8" spans="1:8" ht="15.75">
      <c r="A8" s="104">
        <v>37</v>
      </c>
      <c r="B8" s="104">
        <v>14</v>
      </c>
      <c r="C8" s="104">
        <v>7</v>
      </c>
      <c r="D8" s="104">
        <v>1</v>
      </c>
      <c r="E8" s="106">
        <v>549.12099999999998</v>
      </c>
      <c r="F8" s="104">
        <v>12</v>
      </c>
      <c r="G8" s="104"/>
      <c r="H8" s="105">
        <v>68</v>
      </c>
    </row>
    <row r="9" spans="1:8" ht="15.75">
      <c r="A9" s="104">
        <v>38</v>
      </c>
      <c r="B9" s="104">
        <v>4</v>
      </c>
      <c r="C9" s="104">
        <v>17</v>
      </c>
      <c r="D9" s="104">
        <v>0</v>
      </c>
      <c r="E9" s="104">
        <v>137.173</v>
      </c>
      <c r="F9" s="104">
        <v>12</v>
      </c>
      <c r="G9" s="104"/>
      <c r="H9" s="105">
        <v>17</v>
      </c>
    </row>
    <row r="10" spans="1:8" ht="15.75">
      <c r="A10" s="104">
        <v>75</v>
      </c>
      <c r="B10" s="104">
        <v>0</v>
      </c>
      <c r="C10" s="104">
        <v>21</v>
      </c>
      <c r="D10" s="104">
        <v>0</v>
      </c>
      <c r="E10" s="104">
        <v>0</v>
      </c>
      <c r="F10" s="104">
        <v>0</v>
      </c>
      <c r="G10" s="104"/>
      <c r="H10" s="105">
        <v>0</v>
      </c>
    </row>
    <row r="11" spans="1:8" ht="15.75">
      <c r="A11" s="104">
        <v>192</v>
      </c>
      <c r="B11" s="104">
        <v>21</v>
      </c>
      <c r="C11" s="104">
        <v>0</v>
      </c>
      <c r="D11" s="104">
        <v>2</v>
      </c>
      <c r="E11" s="104">
        <v>900</v>
      </c>
      <c r="F11" s="104">
        <v>24</v>
      </c>
      <c r="G11" s="104"/>
      <c r="H11" s="105">
        <v>101</v>
      </c>
    </row>
    <row r="12" spans="1:8" ht="15.75">
      <c r="A12" s="104">
        <v>193</v>
      </c>
      <c r="B12" s="107">
        <v>21</v>
      </c>
      <c r="C12" s="104">
        <v>0</v>
      </c>
      <c r="D12" s="104">
        <v>2</v>
      </c>
      <c r="E12" s="104">
        <v>885.495</v>
      </c>
      <c r="F12" s="104">
        <v>24</v>
      </c>
      <c r="G12" s="104"/>
      <c r="H12" s="104">
        <v>100</v>
      </c>
    </row>
    <row r="13" spans="1:8" ht="15.75">
      <c r="A13" s="104">
        <v>194</v>
      </c>
      <c r="B13" s="104">
        <v>7</v>
      </c>
      <c r="C13" s="104">
        <v>14</v>
      </c>
      <c r="D13" s="104">
        <v>1</v>
      </c>
      <c r="E13" s="104">
        <v>387.25700000000001</v>
      </c>
      <c r="F13" s="104">
        <v>12</v>
      </c>
      <c r="G13" s="104"/>
      <c r="H13" s="104">
        <v>32</v>
      </c>
    </row>
    <row r="14" spans="1:8" ht="15.75">
      <c r="A14" s="108">
        <v>275</v>
      </c>
      <c r="B14" s="108"/>
      <c r="C14" s="108"/>
      <c r="D14" s="108"/>
      <c r="E14" s="108"/>
      <c r="F14" s="108"/>
      <c r="G14" s="108"/>
      <c r="H14" s="108"/>
    </row>
    <row r="15" spans="1:8" ht="15.75">
      <c r="A15" s="108">
        <v>296</v>
      </c>
      <c r="B15" s="108"/>
      <c r="C15" s="108"/>
      <c r="D15" s="108"/>
      <c r="E15" s="108"/>
      <c r="F15" s="108"/>
      <c r="G15" s="108">
        <v>50</v>
      </c>
      <c r="H15" s="108"/>
    </row>
    <row r="16" spans="1:8" ht="15.75">
      <c r="A16" s="108">
        <v>292</v>
      </c>
      <c r="B16" s="108"/>
      <c r="C16" s="108"/>
      <c r="D16" s="108"/>
      <c r="E16" s="108"/>
      <c r="F16" s="108"/>
      <c r="G16" s="108">
        <v>356</v>
      </c>
      <c r="H16" s="108"/>
    </row>
    <row r="17" spans="1:8" ht="15.75">
      <c r="A17" s="108">
        <v>447</v>
      </c>
      <c r="B17" s="108"/>
      <c r="C17" s="108"/>
      <c r="D17" s="108"/>
      <c r="E17" s="108"/>
      <c r="F17" s="108"/>
      <c r="G17" s="108"/>
      <c r="H17" s="108"/>
    </row>
    <row r="18" spans="1:8" ht="15.75">
      <c r="A18" s="108">
        <v>1030</v>
      </c>
      <c r="B18" s="108"/>
      <c r="C18" s="108"/>
      <c r="D18" s="108"/>
      <c r="E18" s="108"/>
      <c r="F18" s="108">
        <v>150</v>
      </c>
      <c r="G18" s="108"/>
      <c r="H18" s="108"/>
    </row>
    <row r="19" spans="1:8" ht="15.75">
      <c r="A19" s="104">
        <v>365</v>
      </c>
      <c r="B19" s="105">
        <v>17</v>
      </c>
      <c r="C19" s="105">
        <v>4</v>
      </c>
      <c r="D19" s="104">
        <v>2</v>
      </c>
      <c r="E19" s="104">
        <v>540</v>
      </c>
      <c r="F19" s="105">
        <v>12</v>
      </c>
      <c r="G19" s="105"/>
      <c r="H19" s="105">
        <v>68</v>
      </c>
    </row>
    <row r="20" spans="1:8" ht="15.75">
      <c r="A20" s="104">
        <v>367</v>
      </c>
      <c r="B20" s="105">
        <v>15</v>
      </c>
      <c r="C20" s="104">
        <v>6</v>
      </c>
      <c r="D20" s="104">
        <v>0</v>
      </c>
      <c r="E20" s="104">
        <v>0</v>
      </c>
      <c r="F20" s="104">
        <v>12</v>
      </c>
      <c r="G20" s="104"/>
      <c r="H20" s="104">
        <v>54</v>
      </c>
    </row>
    <row r="21" spans="1:8" ht="15.75">
      <c r="A21" s="104">
        <v>473</v>
      </c>
      <c r="B21" s="104">
        <v>15</v>
      </c>
      <c r="C21" s="104">
        <v>6</v>
      </c>
      <c r="D21" s="104">
        <v>0</v>
      </c>
      <c r="E21" s="104">
        <v>360</v>
      </c>
      <c r="F21" s="104">
        <v>18</v>
      </c>
      <c r="G21" s="104"/>
      <c r="H21" s="104">
        <v>102</v>
      </c>
    </row>
    <row r="22" spans="1:8" ht="15.75">
      <c r="A22" s="109">
        <v>474</v>
      </c>
      <c r="B22" s="109">
        <v>21</v>
      </c>
      <c r="C22" s="109">
        <v>0</v>
      </c>
      <c r="D22" s="104">
        <v>0</v>
      </c>
      <c r="E22" s="109">
        <v>540.12699999999995</v>
      </c>
      <c r="F22" s="109">
        <v>18</v>
      </c>
      <c r="G22" s="109"/>
      <c r="H22" s="109">
        <v>109</v>
      </c>
    </row>
    <row r="23" spans="1:8" ht="15.75">
      <c r="A23" s="110">
        <v>475</v>
      </c>
      <c r="B23" s="109">
        <v>14</v>
      </c>
      <c r="C23" s="109">
        <v>7</v>
      </c>
      <c r="D23" s="104">
        <v>0</v>
      </c>
      <c r="E23" s="109">
        <v>360</v>
      </c>
      <c r="F23" s="109">
        <v>12</v>
      </c>
      <c r="G23" s="109"/>
      <c r="H23" s="109">
        <v>23</v>
      </c>
    </row>
    <row r="24" spans="1:8" ht="15.75">
      <c r="A24" s="110">
        <v>484</v>
      </c>
      <c r="B24" s="109">
        <v>13</v>
      </c>
      <c r="C24" s="109">
        <v>8</v>
      </c>
      <c r="D24" s="104">
        <v>0</v>
      </c>
      <c r="E24" s="109">
        <v>180</v>
      </c>
      <c r="F24" s="109">
        <v>6</v>
      </c>
      <c r="G24" s="109"/>
      <c r="H24" s="109">
        <v>50</v>
      </c>
    </row>
    <row r="25" spans="1:8" ht="15.75">
      <c r="A25" s="111" t="s">
        <v>8</v>
      </c>
      <c r="B25" s="112">
        <f t="shared" ref="B25:G25" si="0">SUM(B6:B24)</f>
        <v>190</v>
      </c>
      <c r="C25" s="112">
        <f t="shared" si="0"/>
        <v>104</v>
      </c>
      <c r="D25" s="112">
        <f t="shared" si="0"/>
        <v>11</v>
      </c>
      <c r="E25" s="112">
        <f t="shared" si="0"/>
        <v>5665.7060000000001</v>
      </c>
      <c r="F25" s="112">
        <f t="shared" si="0"/>
        <v>348</v>
      </c>
      <c r="G25" s="112">
        <f t="shared" si="0"/>
        <v>406</v>
      </c>
      <c r="H25" s="112">
        <f>SUM(H6:H24)</f>
        <v>860</v>
      </c>
    </row>
    <row r="28" spans="1:8">
      <c r="A28" t="s">
        <v>94</v>
      </c>
      <c r="F28" t="s">
        <v>94</v>
      </c>
    </row>
    <row r="29" spans="1:8">
      <c r="A29" t="s">
        <v>95</v>
      </c>
      <c r="F29" t="s">
        <v>96</v>
      </c>
    </row>
    <row r="30" spans="1:8">
      <c r="A30" t="s">
        <v>97</v>
      </c>
      <c r="F30" t="s">
        <v>107</v>
      </c>
    </row>
    <row r="31" spans="1:8">
      <c r="A31" t="s">
        <v>99</v>
      </c>
      <c r="F31" t="s">
        <v>98</v>
      </c>
    </row>
  </sheetData>
  <mergeCells count="2">
    <mergeCell ref="A4:A5"/>
    <mergeCell ref="C4:C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3"/>
  <sheetViews>
    <sheetView topLeftCell="A7" workbookViewId="0">
      <selection activeCell="E38" sqref="E38"/>
    </sheetView>
  </sheetViews>
  <sheetFormatPr baseColWidth="10" defaultRowHeight="15"/>
  <cols>
    <col min="2" max="2" width="16.42578125" customWidth="1"/>
    <col min="3" max="3" width="28.85546875" bestFit="1" customWidth="1"/>
    <col min="4" max="4" width="29.7109375" bestFit="1" customWidth="1"/>
    <col min="5" max="5" width="28" bestFit="1" customWidth="1"/>
  </cols>
  <sheetData>
    <row r="3" spans="2:5" s="97" customFormat="1" ht="21">
      <c r="B3" s="97" t="s">
        <v>70</v>
      </c>
    </row>
    <row r="4" spans="2:5" s="96" customFormat="1" ht="18.75">
      <c r="B4" s="95" t="s">
        <v>77</v>
      </c>
      <c r="C4" s="95"/>
    </row>
    <row r="5" spans="2:5" ht="15.75" thickBot="1"/>
    <row r="6" spans="2:5" ht="15.75" thickBot="1">
      <c r="B6" s="122" t="s">
        <v>68</v>
      </c>
      <c r="C6" s="123"/>
    </row>
    <row r="7" spans="2:5">
      <c r="B7" s="77" t="s">
        <v>69</v>
      </c>
      <c r="C7" s="77" t="s">
        <v>67</v>
      </c>
      <c r="D7" s="68" t="s">
        <v>63</v>
      </c>
      <c r="E7" s="68"/>
    </row>
    <row r="8" spans="2:5" ht="15.75" thickBot="1">
      <c r="B8" s="80">
        <v>367</v>
      </c>
      <c r="C8" s="78" t="s">
        <v>53</v>
      </c>
      <c r="D8" s="72"/>
    </row>
    <row r="9" spans="2:5">
      <c r="B9" s="80">
        <v>75</v>
      </c>
      <c r="C9" s="78" t="s">
        <v>54</v>
      </c>
      <c r="D9" s="75" t="s">
        <v>62</v>
      </c>
      <c r="E9" s="83" t="s">
        <v>64</v>
      </c>
    </row>
    <row r="10" spans="2:5" ht="15.75" thickBot="1">
      <c r="B10" s="80">
        <v>474</v>
      </c>
      <c r="C10" s="78" t="s">
        <v>55</v>
      </c>
      <c r="D10" s="76">
        <v>14</v>
      </c>
      <c r="E10" s="87">
        <f>D10/2*10000</f>
        <v>70000</v>
      </c>
    </row>
    <row r="11" spans="2:5">
      <c r="B11" s="80">
        <v>473</v>
      </c>
      <c r="C11" s="78" t="s">
        <v>56</v>
      </c>
      <c r="D11" s="73" t="s">
        <v>61</v>
      </c>
      <c r="E11" s="83" t="s">
        <v>64</v>
      </c>
    </row>
    <row r="12" spans="2:5" ht="15.75" thickBot="1">
      <c r="B12" s="80">
        <v>475</v>
      </c>
      <c r="C12" s="78" t="s">
        <v>57</v>
      </c>
      <c r="D12" s="85">
        <v>18</v>
      </c>
      <c r="E12" s="87">
        <f>D12/2*10000</f>
        <v>90000</v>
      </c>
    </row>
    <row r="13" spans="2:5">
      <c r="B13" s="80">
        <v>36</v>
      </c>
      <c r="C13" s="84" t="s">
        <v>58</v>
      </c>
      <c r="D13" s="83"/>
      <c r="E13" s="74" t="s">
        <v>65</v>
      </c>
    </row>
    <row r="14" spans="2:5" ht="15.75" thickBot="1">
      <c r="B14" s="80">
        <v>365</v>
      </c>
      <c r="C14" s="84" t="s">
        <v>59</v>
      </c>
      <c r="D14" s="86" t="s">
        <v>66</v>
      </c>
      <c r="E14" s="88">
        <f>E12+E10</f>
        <v>160000</v>
      </c>
    </row>
    <row r="15" spans="2:5" ht="15.75" thickBot="1">
      <c r="B15" s="81">
        <v>192</v>
      </c>
      <c r="C15" s="79" t="s">
        <v>60</v>
      </c>
    </row>
    <row r="17" spans="2:5" ht="15.75" thickBot="1"/>
    <row r="18" spans="2:5" ht="15.75" thickBot="1">
      <c r="B18" s="122" t="s">
        <v>71</v>
      </c>
      <c r="C18" s="124"/>
    </row>
    <row r="19" spans="2:5">
      <c r="B19" s="89" t="s">
        <v>52</v>
      </c>
      <c r="C19" s="90" t="s">
        <v>67</v>
      </c>
      <c r="D19" s="90" t="s">
        <v>72</v>
      </c>
      <c r="E19" s="91" t="s">
        <v>73</v>
      </c>
    </row>
    <row r="20" spans="2:5" ht="15.75" thickBot="1">
      <c r="B20" s="92">
        <v>475</v>
      </c>
      <c r="C20" s="94" t="s">
        <v>57</v>
      </c>
      <c r="D20" s="94">
        <v>9</v>
      </c>
      <c r="E20" s="82">
        <f>D20*10000</f>
        <v>90000</v>
      </c>
    </row>
    <row r="22" spans="2:5" ht="15.75" thickBot="1"/>
    <row r="23" spans="2:5" ht="15.75" thickBot="1">
      <c r="B23" s="122" t="s">
        <v>74</v>
      </c>
      <c r="C23" s="124"/>
    </row>
    <row r="24" spans="2:5">
      <c r="B24" s="89" t="s">
        <v>52</v>
      </c>
      <c r="C24" s="90" t="s">
        <v>67</v>
      </c>
      <c r="D24" s="90" t="s">
        <v>72</v>
      </c>
      <c r="E24" s="91" t="s">
        <v>73</v>
      </c>
    </row>
    <row r="25" spans="2:5" ht="15.75" thickBot="1">
      <c r="B25" s="92">
        <v>474</v>
      </c>
      <c r="C25" s="93" t="s">
        <v>76</v>
      </c>
      <c r="D25" s="94">
        <v>6</v>
      </c>
      <c r="E25" s="82">
        <f>D25*10000</f>
        <v>60000</v>
      </c>
    </row>
    <row r="26" spans="2:5" ht="15.75" thickBot="1"/>
    <row r="27" spans="2:5" ht="15.75" thickBot="1">
      <c r="B27" s="122" t="s">
        <v>51</v>
      </c>
      <c r="C27" s="124"/>
    </row>
    <row r="28" spans="2:5">
      <c r="B28" s="89" t="s">
        <v>52</v>
      </c>
      <c r="C28" s="90" t="s">
        <v>67</v>
      </c>
      <c r="D28" s="90" t="s">
        <v>72</v>
      </c>
      <c r="E28" s="91" t="s">
        <v>73</v>
      </c>
    </row>
    <row r="29" spans="2:5" ht="15.75" thickBot="1">
      <c r="B29" s="92">
        <v>365</v>
      </c>
      <c r="C29" s="94" t="s">
        <v>59</v>
      </c>
      <c r="D29" s="94">
        <v>6</v>
      </c>
      <c r="E29" s="82">
        <f>D29*10000</f>
        <v>60000</v>
      </c>
    </row>
    <row r="30" spans="2:5" ht="15.75" thickBot="1"/>
    <row r="31" spans="2:5" ht="15.75" thickBot="1">
      <c r="B31" s="122" t="s">
        <v>75</v>
      </c>
      <c r="C31" s="124"/>
    </row>
    <row r="32" spans="2:5">
      <c r="B32" s="89" t="s">
        <v>52</v>
      </c>
      <c r="C32" s="90" t="s">
        <v>67</v>
      </c>
      <c r="D32" s="90" t="s">
        <v>72</v>
      </c>
      <c r="E32" s="91" t="s">
        <v>73</v>
      </c>
    </row>
    <row r="33" spans="2:5" ht="15.75" thickBot="1">
      <c r="B33" s="92">
        <v>365</v>
      </c>
      <c r="C33" s="94" t="s">
        <v>59</v>
      </c>
      <c r="D33" s="94">
        <v>1</v>
      </c>
      <c r="E33" s="82">
        <f>D33*10000</f>
        <v>10000</v>
      </c>
    </row>
  </sheetData>
  <mergeCells count="5">
    <mergeCell ref="B6:C6"/>
    <mergeCell ref="B18:C18"/>
    <mergeCell ref="B23:C23"/>
    <mergeCell ref="B27:C27"/>
    <mergeCell ref="B31:C3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F15" sqref="F15"/>
    </sheetView>
  </sheetViews>
  <sheetFormatPr baseColWidth="10" defaultRowHeight="15"/>
  <cols>
    <col min="1" max="1" width="9.140625" customWidth="1"/>
  </cols>
  <sheetData>
    <row r="1" spans="1:9">
      <c r="A1" s="4"/>
      <c r="B1" s="5"/>
      <c r="C1" s="5"/>
      <c r="D1" s="5"/>
      <c r="E1" s="5"/>
      <c r="F1" s="5"/>
      <c r="G1" s="5"/>
      <c r="H1" s="5"/>
      <c r="I1" s="5"/>
    </row>
    <row r="2" spans="1:9">
      <c r="A2" s="125"/>
      <c r="B2" s="126"/>
      <c r="C2" s="126"/>
      <c r="D2" s="126"/>
      <c r="E2" s="126"/>
      <c r="F2" s="126"/>
      <c r="G2" s="126"/>
      <c r="H2" s="126"/>
      <c r="I2" s="5"/>
    </row>
    <row r="3" spans="1:9">
      <c r="A3" s="5"/>
      <c r="B3" s="5"/>
      <c r="C3" s="5"/>
      <c r="D3" s="5"/>
      <c r="E3" s="5"/>
      <c r="F3" s="5"/>
      <c r="G3" s="5"/>
      <c r="H3" s="5"/>
      <c r="I3" s="5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6" spans="1:9" ht="12" customHeight="1"/>
  </sheetData>
  <mergeCells count="1">
    <mergeCell ref="A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1"/>
  <sheetViews>
    <sheetView workbookViewId="0">
      <selection activeCell="A3" sqref="A3:H11"/>
    </sheetView>
  </sheetViews>
  <sheetFormatPr baseColWidth="10" defaultRowHeight="15"/>
  <cols>
    <col min="1" max="1" width="21.28515625" customWidth="1"/>
    <col min="2" max="2" width="23.140625" bestFit="1" customWidth="1"/>
    <col min="3" max="3" width="26" bestFit="1" customWidth="1"/>
    <col min="4" max="4" width="15.85546875" bestFit="1" customWidth="1"/>
    <col min="5" max="5" width="25.140625" customWidth="1"/>
    <col min="7" max="7" width="7.5703125" customWidth="1"/>
    <col min="8" max="8" width="16.85546875" bestFit="1" customWidth="1"/>
    <col min="9" max="9" width="18.5703125" bestFit="1" customWidth="1"/>
  </cols>
  <sheetData>
    <row r="3" spans="1:7">
      <c r="A3" s="68" t="s">
        <v>34</v>
      </c>
      <c r="B3" s="68"/>
    </row>
    <row r="5" spans="1:7">
      <c r="A5" s="127" t="s">
        <v>35</v>
      </c>
      <c r="B5" s="62"/>
      <c r="C5" s="62"/>
      <c r="D5" s="62"/>
      <c r="E5" s="127" t="s">
        <v>40</v>
      </c>
      <c r="F5" s="129" t="s">
        <v>38</v>
      </c>
      <c r="G5" s="129"/>
    </row>
    <row r="6" spans="1:7">
      <c r="A6" s="128"/>
      <c r="B6" s="63" t="s">
        <v>36</v>
      </c>
      <c r="C6" s="63" t="s">
        <v>37</v>
      </c>
      <c r="D6" s="63" t="s">
        <v>8</v>
      </c>
      <c r="E6" s="128"/>
      <c r="F6" s="129"/>
      <c r="G6" s="129"/>
    </row>
    <row r="7" spans="1:7">
      <c r="A7" s="60">
        <v>2060</v>
      </c>
      <c r="B7" s="60">
        <v>9038</v>
      </c>
      <c r="C7" s="60">
        <v>2092</v>
      </c>
      <c r="D7" s="60">
        <f>SUM(A7:C7)</f>
        <v>13190</v>
      </c>
      <c r="E7" s="61">
        <v>6489</v>
      </c>
      <c r="F7" s="130">
        <f>D7*10000</f>
        <v>131900000</v>
      </c>
      <c r="G7" s="130"/>
    </row>
    <row r="8" spans="1:7">
      <c r="A8" s="65"/>
      <c r="E8" s="64"/>
    </row>
    <row r="9" spans="1:7">
      <c r="A9" s="68" t="s">
        <v>44</v>
      </c>
    </row>
    <row r="10" spans="1:7">
      <c r="A10" s="43" t="s">
        <v>39</v>
      </c>
      <c r="B10" s="59" t="s">
        <v>41</v>
      </c>
      <c r="C10" s="59" t="s">
        <v>42</v>
      </c>
      <c r="D10" s="69" t="s">
        <v>43</v>
      </c>
    </row>
    <row r="11" spans="1:7">
      <c r="A11" s="66">
        <v>2963025.8</v>
      </c>
      <c r="B11" s="66">
        <v>1500723.84</v>
      </c>
      <c r="C11" s="67">
        <v>2520000</v>
      </c>
      <c r="D11" s="70">
        <f>SUM(A11:C11)</f>
        <v>6983749.6399999997</v>
      </c>
    </row>
  </sheetData>
  <mergeCells count="4">
    <mergeCell ref="A5:A6"/>
    <mergeCell ref="E5:E6"/>
    <mergeCell ref="F5:G6"/>
    <mergeCell ref="F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INF. QUINCENAL MAYO 2017</vt:lpstr>
      <vt:lpstr>INFORME MENSUAL DE ABRIL 2017</vt:lpstr>
      <vt:lpstr>INFORME SEMANA SANTA 2017</vt:lpstr>
      <vt:lpstr>2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antonio.hurtado</cp:lastModifiedBy>
  <cp:lastPrinted>2017-06-05T19:37:05Z</cp:lastPrinted>
  <dcterms:created xsi:type="dcterms:W3CDTF">2016-04-08T16:02:35Z</dcterms:created>
  <dcterms:modified xsi:type="dcterms:W3CDTF">2017-06-08T14:26:05Z</dcterms:modified>
</cp:coreProperties>
</file>