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pas\Documents\INFORMES\"/>
    </mc:Choice>
  </mc:AlternateContent>
  <bookViews>
    <workbookView xWindow="0" yWindow="0" windowWidth="20490" windowHeight="7755" activeTab="1"/>
  </bookViews>
  <sheets>
    <sheet name="INF. MENSUAL ABRIL 2017" sheetId="1" r:id="rId1"/>
    <sheet name="INFORME MENSUAL DE ABRIL 2017" sheetId="5" r:id="rId2"/>
    <sheet name="INFORME SEMANA SANTA 2017" sheetId="3" r:id="rId3"/>
    <sheet name="2" sheetId="2" r:id="rId4"/>
    <sheet name="Hoja2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F46" i="1" s="1"/>
  <c r="B45" i="1"/>
  <c r="F45" i="1" s="1"/>
  <c r="F44" i="1"/>
  <c r="F43" i="1"/>
  <c r="F42" i="1"/>
  <c r="F41" i="1"/>
  <c r="F40" i="1"/>
  <c r="F39" i="1"/>
  <c r="F38" i="1"/>
  <c r="F37" i="1"/>
  <c r="F35" i="1"/>
  <c r="B35" i="1"/>
  <c r="C35" i="1" s="1"/>
  <c r="F34" i="1"/>
  <c r="D34" i="1"/>
  <c r="C34" i="1"/>
  <c r="F33" i="1"/>
  <c r="D33" i="1"/>
  <c r="C33" i="1"/>
  <c r="F32" i="1"/>
  <c r="D32" i="1"/>
  <c r="C32" i="1"/>
  <c r="F31" i="1"/>
  <c r="D31" i="1"/>
  <c r="C31" i="1"/>
  <c r="F30" i="1"/>
  <c r="D30" i="1"/>
  <c r="C30" i="1"/>
  <c r="F29" i="1"/>
  <c r="D29" i="1"/>
  <c r="C29" i="1"/>
  <c r="F28" i="1"/>
  <c r="D28" i="1"/>
  <c r="C28" i="1"/>
  <c r="F27" i="1"/>
  <c r="D27" i="1"/>
  <c r="C27" i="1"/>
  <c r="F26" i="1"/>
  <c r="D26" i="1"/>
  <c r="D35" i="1" s="1"/>
  <c r="D46" i="1" s="1"/>
  <c r="C26" i="1"/>
  <c r="F25" i="1"/>
  <c r="D25" i="1"/>
  <c r="C25" i="1"/>
  <c r="F24" i="1"/>
  <c r="D24" i="1"/>
  <c r="C24" i="1"/>
  <c r="F23" i="1"/>
  <c r="D23" i="1"/>
  <c r="C23" i="1"/>
  <c r="F22" i="1"/>
  <c r="D22" i="1"/>
  <c r="C22" i="1"/>
  <c r="F21" i="1"/>
  <c r="D21" i="1"/>
  <c r="C21" i="1"/>
  <c r="F20" i="1"/>
  <c r="D20" i="1"/>
  <c r="C20" i="1"/>
  <c r="F19" i="1"/>
  <c r="D19" i="1"/>
  <c r="C19" i="1"/>
  <c r="F18" i="1"/>
  <c r="D18" i="1"/>
  <c r="C18" i="1"/>
  <c r="F17" i="1"/>
  <c r="D17" i="1"/>
  <c r="C17" i="1"/>
  <c r="F16" i="1"/>
  <c r="D16" i="1"/>
  <c r="C16" i="1"/>
  <c r="F15" i="1"/>
  <c r="D15" i="1"/>
  <c r="C15" i="1"/>
  <c r="E12" i="1"/>
  <c r="E46" i="1" s="1"/>
  <c r="B12" i="1"/>
  <c r="F11" i="1"/>
  <c r="F10" i="1"/>
  <c r="F9" i="1"/>
  <c r="D9" i="1"/>
  <c r="C9" i="1"/>
  <c r="F8" i="1"/>
  <c r="D8" i="1"/>
  <c r="C8" i="1"/>
  <c r="F7" i="1"/>
  <c r="F12" i="1" s="1"/>
  <c r="F6" i="1"/>
  <c r="D6" i="1"/>
  <c r="D12" i="1" s="1"/>
  <c r="C6" i="1"/>
  <c r="C12" i="1" s="1"/>
  <c r="H25" i="5"/>
  <c r="G25" i="5"/>
  <c r="F25" i="5"/>
  <c r="E25" i="5"/>
  <c r="D25" i="5"/>
  <c r="C25" i="5"/>
  <c r="B25" i="5"/>
  <c r="C46" i="1" l="1"/>
  <c r="E33" i="3"/>
  <c r="E29" i="3"/>
  <c r="E25" i="3"/>
  <c r="E20" i="3"/>
  <c r="E12" i="3"/>
  <c r="E10" i="3"/>
  <c r="E14" i="3" l="1"/>
  <c r="D11" i="4" l="1"/>
  <c r="D7" i="4" l="1"/>
  <c r="F7" i="4" s="1"/>
</calcChain>
</file>

<file path=xl/sharedStrings.xml><?xml version="1.0" encoding="utf-8"?>
<sst xmlns="http://schemas.openxmlformats.org/spreadsheetml/2006/main" count="149" uniqueCount="111">
  <si>
    <t>VIAJES</t>
  </si>
  <si>
    <t>EL MANANTIAL</t>
  </si>
  <si>
    <t>EL SAUZ</t>
  </si>
  <si>
    <t>EL TAPATIO</t>
  </si>
  <si>
    <t>LAS POMAS</t>
  </si>
  <si>
    <t>LOS PUESTOS</t>
  </si>
  <si>
    <t>ZALATE</t>
  </si>
  <si>
    <t>LA ARENA</t>
  </si>
  <si>
    <t>TOTAL</t>
  </si>
  <si>
    <t>SAN JUAN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</si>
  <si>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</si>
  <si>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</si>
  <si>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</si>
  <si>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</si>
  <si>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</si>
  <si>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 xml:space="preserve">NIÑOS </t>
  </si>
  <si>
    <t>ADULTOS</t>
  </si>
  <si>
    <t xml:space="preserve">ADULTOS MAYORES </t>
  </si>
  <si>
    <t>DE AGUA CONSUMIDOS</t>
  </si>
  <si>
    <t>TOTAL:</t>
  </si>
  <si>
    <t>OTROS APOYOS</t>
  </si>
  <si>
    <t>CANAL 58</t>
  </si>
  <si>
    <t>SUTAJ</t>
  </si>
  <si>
    <t>GRAN TOTAL:</t>
  </si>
  <si>
    <t>EDIFICIOS PUBLICOS</t>
  </si>
  <si>
    <t>GUADALUPE EJIDAL 3RA SECC.</t>
  </si>
  <si>
    <t>LAS LIEBRES</t>
  </si>
  <si>
    <t>EX HACIENDA DEL CUATRO</t>
  </si>
  <si>
    <t>EL TAJO</t>
  </si>
  <si>
    <t>LA CALERILLA</t>
  </si>
  <si>
    <t>BOSQUES DEL CLUB</t>
  </si>
  <si>
    <t>CEMENTERIOS</t>
  </si>
  <si>
    <t>SAN SEBASTIANITO</t>
  </si>
  <si>
    <t>SAN MARTIN</t>
  </si>
  <si>
    <t>INFORME OCTUBRE 2015 A MARZO 2017</t>
  </si>
  <si>
    <t>TOTAL DE VIAJES 2015</t>
  </si>
  <si>
    <t>TOTAL DE VIAJES 2016</t>
  </si>
  <si>
    <t>TOTAL DE VIAJES 2017</t>
  </si>
  <si>
    <t>LITROS DE AGUA</t>
  </si>
  <si>
    <t>GASTO DE NOMINA</t>
  </si>
  <si>
    <t>HABITANTES BENEFICIADOS</t>
  </si>
  <si>
    <t>GASTO DE  COMBUSTIBLE</t>
  </si>
  <si>
    <t>GASTO DE MANTENIMIENTO</t>
  </si>
  <si>
    <t>TOTAL DE GASTO</t>
  </si>
  <si>
    <t>GASTOS APROXIMADO  ANUAL DEL AREA DE TRANSPORTACIÓN DE AGUA POT.</t>
  </si>
  <si>
    <t>FRANCISCO I MADERO</t>
  </si>
  <si>
    <t>HACIENDA DE VIDRIO</t>
  </si>
  <si>
    <t>LAS LIEBRES 2DA. SECCIÓN</t>
  </si>
  <si>
    <t>LOMAS DEL 4</t>
  </si>
  <si>
    <t>PORTILLO BLANCO</t>
  </si>
  <si>
    <t>STOS. DE LA NACIÓN</t>
  </si>
  <si>
    <t>RASTRO MUNICIPAL</t>
  </si>
  <si>
    <t>ECONOMICO</t>
  </si>
  <si>
    <t>ROBERTO IÑIGUEZ RODRIGUEZ</t>
  </si>
  <si>
    <t>RICARDO GONZALEZ GONZALEZ</t>
  </si>
  <si>
    <t xml:space="preserve">HECTOR CALDERON DELGADO </t>
  </si>
  <si>
    <t>RENE VILLEGAS ALMARAZ</t>
  </si>
  <si>
    <t>FABIAN RIOS PARRA</t>
  </si>
  <si>
    <t>JOSE PADRO GUERRERO</t>
  </si>
  <si>
    <t>SALVADOR MERCADO AYALA</t>
  </si>
  <si>
    <t>JESUS CELIS</t>
  </si>
  <si>
    <t>VIERNES 14 DE ABRIL 2017</t>
  </si>
  <si>
    <t>JUEVES 13  DE ABRIL 2017</t>
  </si>
  <si>
    <t>REPORTES ATENDIDOS</t>
  </si>
  <si>
    <t>LITROS DE AGUA ENTREGADOS</t>
  </si>
  <si>
    <t xml:space="preserve">TOTAL DE LITROS </t>
  </si>
  <si>
    <t>TOTAL  32 REPORTES ATENDIDOS</t>
  </si>
  <si>
    <t>NOMBRE DEL PERSONAL</t>
  </si>
  <si>
    <t>APOYO AL SIAPA 2017</t>
  </si>
  <si>
    <t>ECONOMICOS</t>
  </si>
  <si>
    <t xml:space="preserve">TRANSPORTACIÓN DE AGUA POTABLE </t>
  </si>
  <si>
    <t>"JUDEA EN VIVO 2017" SAN MARTIN DE LAS FLORES</t>
  </si>
  <si>
    <t>TOTAL DE VIAJES</t>
  </si>
  <si>
    <t>TOTAL DE LITROS</t>
  </si>
  <si>
    <t>APOYO AL MERCADO JUAREZ</t>
  </si>
  <si>
    <t>SERVICIOS MEDICOS</t>
  </si>
  <si>
    <t>SALVADOR CASILLAS GONZÁLEZ</t>
  </si>
  <si>
    <t>INFORME DE ACTIVIDADES DE SEMANA SANTA.</t>
  </si>
  <si>
    <t>EL  TEMPIZQUE</t>
  </si>
  <si>
    <t>STA. MA. TEQUEPEXPAN</t>
  </si>
  <si>
    <t>VALLE DE LA MISERICORDIA</t>
  </si>
  <si>
    <t>INFORME MENSUAL DEL 01 AL 30 DE ABRIL 2017 VIAJES POR PIPA,  ASI</t>
  </si>
  <si>
    <t>COMO GASTO DE COMBUSTIBLE Y DIAS ACTIVOS E INACTIVOS DE LAS UNIDADES.</t>
  </si>
  <si>
    <t xml:space="preserve"> </t>
  </si>
  <si>
    <t>ECO.</t>
  </si>
  <si>
    <t xml:space="preserve">DIAS </t>
  </si>
  <si>
    <t>INACTIVOS</t>
  </si>
  <si>
    <t xml:space="preserve">DIAS DE </t>
  </si>
  <si>
    <t>DIESEL</t>
  </si>
  <si>
    <t>GASOLINA</t>
  </si>
  <si>
    <t>GAS</t>
  </si>
  <si>
    <t>ACTIVOS</t>
  </si>
  <si>
    <t>APOYO</t>
  </si>
  <si>
    <t>LITROS</t>
  </si>
  <si>
    <t>L.P.</t>
  </si>
  <si>
    <t>8</t>
  </si>
  <si>
    <t>NOTA: SE TRABAJO CON UN PROMEDIO DE 07 A 10 VEHICULOS (TIPO PIPA).</t>
  </si>
  <si>
    <t>POR DIA.</t>
  </si>
  <si>
    <t>__________________________</t>
  </si>
  <si>
    <t>___________________________</t>
  </si>
  <si>
    <t>Autorizo</t>
  </si>
  <si>
    <t>Realizo</t>
  </si>
  <si>
    <t>Jefe del Departamento</t>
  </si>
  <si>
    <t>Blanca Araceli Pedroza Delgado</t>
  </si>
  <si>
    <t>C. Ricardo Melendez Romero.</t>
  </si>
  <si>
    <t>TRANSPORTACIÓN DE AGUA POTABLE</t>
  </si>
  <si>
    <t xml:space="preserve"> +50:81                                  INFORME MENSUAL 01  AL 30 ABRIL 2017.</t>
  </si>
  <si>
    <t xml:space="preserve">"JUDEA EN VIVO" SAN MARTIN </t>
  </si>
  <si>
    <t>SIAPA</t>
  </si>
  <si>
    <t>MERCADO JUAREZ</t>
  </si>
  <si>
    <t xml:space="preserve">EL SÁBADO 29 DE ABRIL 2017 SE APOYO  A SIAPA CON UN TOTAL DE 5 PIPAS PARA CUBRIR LAS CONTIGENCIAS EN LAS COLONIAS EL TAPATIO Y ALFREDO BARBA, PEINANDO LA ZONA CON UN TOTAL DE 10 VIAJES.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</si>
</sst>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color indexed="55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6" borderId="15" xfId="0" applyFont="1" applyFill="1" applyBorder="1" applyAlignment="1">
      <alignment horizontal="left"/>
    </xf>
    <xf numFmtId="0" fontId="1" fillId="6" borderId="15" xfId="0" applyFont="1" applyFill="1" applyBorder="1" applyAlignment="1">
      <alignment horizontal="center"/>
    </xf>
    <xf numFmtId="4" fontId="1" fillId="6" borderId="15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2" fillId="6" borderId="7" xfId="0" applyFont="1" applyFill="1" applyBorder="1" applyAlignment="1">
      <alignment horizontal="left"/>
    </xf>
    <xf numFmtId="0" fontId="1" fillId="8" borderId="5" xfId="0" applyFont="1" applyFill="1" applyBorder="1" applyAlignment="1">
      <alignment horizontal="center"/>
    </xf>
    <xf numFmtId="4" fontId="1" fillId="8" borderId="5" xfId="0" applyNumberFormat="1" applyFont="1" applyFill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0" fillId="2" borderId="0" xfId="0" applyFill="1"/>
    <xf numFmtId="0" fontId="2" fillId="0" borderId="17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" fontId="1" fillId="7" borderId="17" xfId="0" applyNumberFormat="1" applyFont="1" applyFill="1" applyBorder="1" applyAlignment="1">
      <alignment horizontal="center"/>
    </xf>
    <xf numFmtId="0" fontId="0" fillId="0" borderId="5" xfId="0" applyBorder="1"/>
    <xf numFmtId="4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6" fillId="0" borderId="0" xfId="0" applyFont="1"/>
    <xf numFmtId="0" fontId="6" fillId="0" borderId="5" xfId="0" applyFont="1" applyBorder="1"/>
    <xf numFmtId="165" fontId="6" fillId="0" borderId="5" xfId="0" applyNumberFormat="1" applyFont="1" applyBorder="1"/>
    <xf numFmtId="0" fontId="2" fillId="0" borderId="6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/>
    <xf numFmtId="0" fontId="0" fillId="0" borderId="14" xfId="0" applyBorder="1"/>
    <xf numFmtId="0" fontId="6" fillId="0" borderId="22" xfId="0" applyFont="1" applyBorder="1"/>
    <xf numFmtId="0" fontId="6" fillId="0" borderId="8" xfId="0" applyFont="1" applyBorder="1" applyAlignment="1">
      <alignment horizontal="center"/>
    </xf>
    <xf numFmtId="0" fontId="6" fillId="0" borderId="3" xfId="0" applyFont="1" applyBorder="1"/>
    <xf numFmtId="0" fontId="0" fillId="0" borderId="16" xfId="0" applyBorder="1"/>
    <xf numFmtId="0" fontId="0" fillId="0" borderId="4" xfId="0" applyBorder="1"/>
    <xf numFmtId="0" fontId="6" fillId="0" borderId="1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0" fillId="0" borderId="24" xfId="0" applyNumberFormat="1" applyBorder="1"/>
    <xf numFmtId="0" fontId="0" fillId="0" borderId="3" xfId="0" applyBorder="1"/>
    <xf numFmtId="0" fontId="0" fillId="0" borderId="25" xfId="0" applyBorder="1"/>
    <xf numFmtId="0" fontId="6" fillId="0" borderId="25" xfId="0" applyFont="1" applyBorder="1" applyAlignment="1">
      <alignment horizontal="center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24" xfId="0" applyNumberFormat="1" applyFont="1" applyBorder="1"/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5" borderId="29" xfId="0" applyFont="1" applyFill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10" borderId="31" xfId="0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4" fontId="1" fillId="8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8" workbookViewId="0">
      <selection sqref="A1:XFD55"/>
    </sheetView>
  </sheetViews>
  <sheetFormatPr baseColWidth="10" defaultRowHeight="15" x14ac:dyDescent="0.25"/>
  <cols>
    <col min="1" max="1" width="26.42578125" customWidth="1"/>
    <col min="2" max="2" width="11" customWidth="1"/>
    <col min="3" max="3" width="7" customWidth="1"/>
    <col min="4" max="4" width="8.28515625" bestFit="1" customWidth="1"/>
    <col min="5" max="5" width="16.28515625" customWidth="1"/>
    <col min="6" max="6" width="18.5703125" bestFit="1" customWidth="1"/>
  </cols>
  <sheetData>
    <row r="1" spans="1:6" x14ac:dyDescent="0.25">
      <c r="A1" s="110" t="s">
        <v>105</v>
      </c>
      <c r="B1" s="110"/>
    </row>
    <row r="2" spans="1:6" ht="15.75" thickBot="1" x14ac:dyDescent="0.3"/>
    <row r="3" spans="1:6" ht="15.75" thickBot="1" x14ac:dyDescent="0.3">
      <c r="A3" s="6" t="s">
        <v>106</v>
      </c>
      <c r="B3" s="7"/>
      <c r="C3" s="7"/>
      <c r="D3" s="7"/>
      <c r="E3" s="7"/>
      <c r="F3" s="8"/>
    </row>
    <row r="4" spans="1:6" ht="15.75" thickBot="1" x14ac:dyDescent="0.3">
      <c r="A4" s="9" t="s">
        <v>10</v>
      </c>
      <c r="B4" s="10" t="s">
        <v>11</v>
      </c>
      <c r="C4" s="11" t="s">
        <v>12</v>
      </c>
      <c r="D4" s="12"/>
      <c r="E4" s="13"/>
      <c r="F4" s="48" t="s">
        <v>13</v>
      </c>
    </row>
    <row r="5" spans="1:6" ht="15.75" thickBot="1" x14ac:dyDescent="0.3">
      <c r="A5" s="14" t="s">
        <v>14</v>
      </c>
      <c r="B5" s="15" t="s">
        <v>0</v>
      </c>
      <c r="C5" s="16" t="s">
        <v>15</v>
      </c>
      <c r="D5" s="16" t="s">
        <v>16</v>
      </c>
      <c r="E5" s="16" t="s">
        <v>17</v>
      </c>
      <c r="F5" s="49" t="s">
        <v>18</v>
      </c>
    </row>
    <row r="6" spans="1:6" x14ac:dyDescent="0.25">
      <c r="A6" s="2" t="s">
        <v>1</v>
      </c>
      <c r="B6" s="17">
        <v>59</v>
      </c>
      <c r="C6" s="18">
        <f>B6*4</f>
        <v>236</v>
      </c>
      <c r="D6" s="20">
        <f>B6*3</f>
        <v>177</v>
      </c>
      <c r="E6" s="20">
        <v>2</v>
      </c>
      <c r="F6" s="21">
        <f t="shared" ref="F6:F11" si="0">B6*10000</f>
        <v>590000</v>
      </c>
    </row>
    <row r="7" spans="1:6" x14ac:dyDescent="0.25">
      <c r="A7" s="2" t="s">
        <v>2</v>
      </c>
      <c r="B7" s="22">
        <v>54</v>
      </c>
      <c r="C7" s="18">
        <v>348</v>
      </c>
      <c r="D7" s="23">
        <v>268</v>
      </c>
      <c r="E7" s="24">
        <v>108</v>
      </c>
      <c r="F7" s="21">
        <f t="shared" si="0"/>
        <v>540000</v>
      </c>
    </row>
    <row r="8" spans="1:6" x14ac:dyDescent="0.25">
      <c r="A8" s="1" t="s">
        <v>3</v>
      </c>
      <c r="B8" s="22">
        <v>27</v>
      </c>
      <c r="C8" s="25">
        <f>B8*4</f>
        <v>108</v>
      </c>
      <c r="D8" s="20">
        <f>B8*3</f>
        <v>81</v>
      </c>
      <c r="E8" s="24">
        <v>6</v>
      </c>
      <c r="F8" s="21">
        <f t="shared" si="0"/>
        <v>270000</v>
      </c>
    </row>
    <row r="9" spans="1:6" x14ac:dyDescent="0.25">
      <c r="A9" s="2" t="s">
        <v>4</v>
      </c>
      <c r="B9" s="22">
        <v>2</v>
      </c>
      <c r="C9" s="18">
        <f>B9*4</f>
        <v>8</v>
      </c>
      <c r="D9" s="23">
        <f>B9*3</f>
        <v>6</v>
      </c>
      <c r="E9" s="24">
        <v>0</v>
      </c>
      <c r="F9" s="21">
        <f t="shared" si="0"/>
        <v>20000</v>
      </c>
    </row>
    <row r="10" spans="1:6" x14ac:dyDescent="0.25">
      <c r="A10" s="2" t="s">
        <v>9</v>
      </c>
      <c r="B10" s="22">
        <v>188</v>
      </c>
      <c r="C10" s="18">
        <v>336</v>
      </c>
      <c r="D10" s="24">
        <v>349</v>
      </c>
      <c r="E10" s="24">
        <v>44</v>
      </c>
      <c r="F10" s="26">
        <f t="shared" si="0"/>
        <v>1880000</v>
      </c>
    </row>
    <row r="11" spans="1:6" ht="15.75" thickBot="1" x14ac:dyDescent="0.3">
      <c r="A11" s="3" t="s">
        <v>6</v>
      </c>
      <c r="B11" s="27">
        <v>294</v>
      </c>
      <c r="C11" s="25">
        <v>533</v>
      </c>
      <c r="D11" s="29">
        <v>684</v>
      </c>
      <c r="E11" s="29">
        <v>25</v>
      </c>
      <c r="F11" s="28">
        <f t="shared" si="0"/>
        <v>2940000</v>
      </c>
    </row>
    <row r="12" spans="1:6" ht="15.75" thickBot="1" x14ac:dyDescent="0.3">
      <c r="A12" s="30" t="s">
        <v>19</v>
      </c>
      <c r="B12" s="31">
        <f>SUM(B6:B11)</f>
        <v>624</v>
      </c>
      <c r="C12" s="31">
        <f>SUM(C6:C11)</f>
        <v>1569</v>
      </c>
      <c r="D12" s="31">
        <f>SUM(D6:D11)</f>
        <v>1565</v>
      </c>
      <c r="E12" s="31">
        <f>SUM(E6:E11)</f>
        <v>185</v>
      </c>
      <c r="F12" s="32">
        <f>SUM(F6:F11)</f>
        <v>6240000</v>
      </c>
    </row>
    <row r="13" spans="1:6" ht="15.75" thickBot="1" x14ac:dyDescent="0.3">
      <c r="A13" s="33"/>
      <c r="B13" s="34" t="s">
        <v>11</v>
      </c>
      <c r="C13" s="35" t="s">
        <v>12</v>
      </c>
      <c r="D13" s="36"/>
      <c r="E13" s="37"/>
      <c r="F13" s="34" t="s">
        <v>13</v>
      </c>
    </row>
    <row r="14" spans="1:6" x14ac:dyDescent="0.25">
      <c r="A14" s="38" t="s">
        <v>14</v>
      </c>
      <c r="B14" s="50" t="s">
        <v>0</v>
      </c>
      <c r="C14" s="34" t="s">
        <v>15</v>
      </c>
      <c r="D14" s="34" t="s">
        <v>16</v>
      </c>
      <c r="E14" s="34" t="s">
        <v>17</v>
      </c>
      <c r="F14" s="50" t="s">
        <v>18</v>
      </c>
    </row>
    <row r="15" spans="1:6" s="51" customFormat="1" x14ac:dyDescent="0.25">
      <c r="A15" s="55" t="s">
        <v>21</v>
      </c>
      <c r="B15" s="56">
        <v>2</v>
      </c>
      <c r="C15" s="24">
        <f t="shared" ref="C15:C35" si="1">B15*4</f>
        <v>8</v>
      </c>
      <c r="D15" s="19">
        <f t="shared" ref="D15:D34" si="2">B15*3</f>
        <v>6</v>
      </c>
      <c r="E15" s="20">
        <v>0</v>
      </c>
      <c r="F15" s="47">
        <f t="shared" ref="F15:F35" si="3">B15*10000</f>
        <v>20000</v>
      </c>
    </row>
    <row r="16" spans="1:6" s="51" customFormat="1" x14ac:dyDescent="0.25">
      <c r="A16" s="55" t="s">
        <v>30</v>
      </c>
      <c r="B16" s="56">
        <v>25</v>
      </c>
      <c r="C16" s="24">
        <f t="shared" si="1"/>
        <v>100</v>
      </c>
      <c r="D16" s="19">
        <f t="shared" si="2"/>
        <v>75</v>
      </c>
      <c r="E16" s="20">
        <v>0</v>
      </c>
      <c r="F16" s="47">
        <f t="shared" si="3"/>
        <v>250000</v>
      </c>
    </row>
    <row r="17" spans="1:6" s="51" customFormat="1" x14ac:dyDescent="0.25">
      <c r="A17" s="55" t="s">
        <v>27</v>
      </c>
      <c r="B17" s="56">
        <v>25</v>
      </c>
      <c r="C17" s="24">
        <f t="shared" si="1"/>
        <v>100</v>
      </c>
      <c r="D17" s="19">
        <f t="shared" si="2"/>
        <v>75</v>
      </c>
      <c r="E17" s="20">
        <v>0</v>
      </c>
      <c r="F17" s="47">
        <f t="shared" si="3"/>
        <v>250000</v>
      </c>
    </row>
    <row r="18" spans="1:6" s="51" customFormat="1" x14ac:dyDescent="0.25">
      <c r="A18" s="55" t="s">
        <v>28</v>
      </c>
      <c r="B18" s="56">
        <v>11</v>
      </c>
      <c r="C18" s="24">
        <f t="shared" si="1"/>
        <v>44</v>
      </c>
      <c r="D18" s="19">
        <f t="shared" si="2"/>
        <v>33</v>
      </c>
      <c r="E18" s="20">
        <v>2</v>
      </c>
      <c r="F18" s="47">
        <f t="shared" si="3"/>
        <v>110000</v>
      </c>
    </row>
    <row r="19" spans="1:6" s="51" customFormat="1" x14ac:dyDescent="0.25">
      <c r="A19" s="55" t="s">
        <v>78</v>
      </c>
      <c r="B19" s="56">
        <v>1</v>
      </c>
      <c r="C19" s="24">
        <f t="shared" si="1"/>
        <v>4</v>
      </c>
      <c r="D19" s="19">
        <f t="shared" si="2"/>
        <v>3</v>
      </c>
      <c r="E19" s="20">
        <v>0</v>
      </c>
      <c r="F19" s="47">
        <f t="shared" si="3"/>
        <v>10000</v>
      </c>
    </row>
    <row r="20" spans="1:6" s="51" customFormat="1" x14ac:dyDescent="0.25">
      <c r="A20" s="55" t="s">
        <v>45</v>
      </c>
      <c r="B20" s="56">
        <v>5</v>
      </c>
      <c r="C20" s="24">
        <f t="shared" si="1"/>
        <v>20</v>
      </c>
      <c r="D20" s="19">
        <f t="shared" si="2"/>
        <v>15</v>
      </c>
      <c r="E20" s="20">
        <v>2</v>
      </c>
      <c r="F20" s="47">
        <f t="shared" si="3"/>
        <v>50000</v>
      </c>
    </row>
    <row r="21" spans="1:6" x14ac:dyDescent="0.25">
      <c r="A21" s="52" t="s">
        <v>25</v>
      </c>
      <c r="B21" s="17">
        <v>4</v>
      </c>
      <c r="C21" s="24">
        <f t="shared" si="1"/>
        <v>16</v>
      </c>
      <c r="D21" s="19">
        <f t="shared" si="2"/>
        <v>12</v>
      </c>
      <c r="E21" s="20">
        <v>0</v>
      </c>
      <c r="F21" s="47">
        <f t="shared" si="3"/>
        <v>40000</v>
      </c>
    </row>
    <row r="22" spans="1:6" x14ac:dyDescent="0.25">
      <c r="A22" s="52" t="s">
        <v>46</v>
      </c>
      <c r="B22" s="17">
        <v>4</v>
      </c>
      <c r="C22" s="24">
        <f t="shared" si="1"/>
        <v>16</v>
      </c>
      <c r="D22" s="19">
        <f t="shared" si="2"/>
        <v>12</v>
      </c>
      <c r="E22" s="20">
        <v>0</v>
      </c>
      <c r="F22" s="47">
        <f t="shared" si="3"/>
        <v>40000</v>
      </c>
    </row>
    <row r="23" spans="1:6" x14ac:dyDescent="0.25">
      <c r="A23" s="2" t="s">
        <v>7</v>
      </c>
      <c r="B23" s="22">
        <v>6</v>
      </c>
      <c r="C23" s="24">
        <f t="shared" si="1"/>
        <v>24</v>
      </c>
      <c r="D23" s="19">
        <f t="shared" si="2"/>
        <v>18</v>
      </c>
      <c r="E23" s="24">
        <v>1</v>
      </c>
      <c r="F23" s="47">
        <f t="shared" si="3"/>
        <v>60000</v>
      </c>
    </row>
    <row r="24" spans="1:6" x14ac:dyDescent="0.25">
      <c r="A24" s="2" t="s">
        <v>29</v>
      </c>
      <c r="B24" s="22">
        <v>14</v>
      </c>
      <c r="C24" s="24">
        <f t="shared" si="1"/>
        <v>56</v>
      </c>
      <c r="D24" s="19">
        <f t="shared" si="2"/>
        <v>42</v>
      </c>
      <c r="E24" s="24">
        <v>0</v>
      </c>
      <c r="F24" s="47">
        <f t="shared" si="3"/>
        <v>140000</v>
      </c>
    </row>
    <row r="25" spans="1:6" x14ac:dyDescent="0.25">
      <c r="A25" s="2" t="s">
        <v>26</v>
      </c>
      <c r="B25" s="22">
        <v>2</v>
      </c>
      <c r="C25" s="24">
        <f t="shared" si="1"/>
        <v>8</v>
      </c>
      <c r="D25" s="19">
        <f t="shared" si="2"/>
        <v>6</v>
      </c>
      <c r="E25" s="24">
        <v>0</v>
      </c>
      <c r="F25" s="47">
        <f t="shared" si="3"/>
        <v>20000</v>
      </c>
    </row>
    <row r="26" spans="1:6" x14ac:dyDescent="0.25">
      <c r="A26" s="2" t="s">
        <v>47</v>
      </c>
      <c r="B26" s="22">
        <v>23</v>
      </c>
      <c r="C26" s="24">
        <f t="shared" si="1"/>
        <v>92</v>
      </c>
      <c r="D26" s="19">
        <f t="shared" si="2"/>
        <v>69</v>
      </c>
      <c r="E26" s="24">
        <v>0</v>
      </c>
      <c r="F26" s="47">
        <f t="shared" si="3"/>
        <v>230000</v>
      </c>
    </row>
    <row r="27" spans="1:6" x14ac:dyDescent="0.25">
      <c r="A27" s="2" t="s">
        <v>48</v>
      </c>
      <c r="B27" s="22">
        <v>4</v>
      </c>
      <c r="C27" s="25">
        <f t="shared" si="1"/>
        <v>16</v>
      </c>
      <c r="D27" s="19">
        <f t="shared" si="2"/>
        <v>12</v>
      </c>
      <c r="E27" s="24">
        <v>0</v>
      </c>
      <c r="F27" s="47">
        <f t="shared" si="3"/>
        <v>40000</v>
      </c>
    </row>
    <row r="28" spans="1:6" x14ac:dyDescent="0.25">
      <c r="A28" s="2" t="s">
        <v>5</v>
      </c>
      <c r="B28" s="22">
        <v>11</v>
      </c>
      <c r="C28" s="25">
        <f t="shared" si="1"/>
        <v>44</v>
      </c>
      <c r="D28" s="19">
        <f t="shared" si="2"/>
        <v>33</v>
      </c>
      <c r="E28" s="24">
        <v>0</v>
      </c>
      <c r="F28" s="47">
        <f t="shared" si="3"/>
        <v>110000</v>
      </c>
    </row>
    <row r="29" spans="1:6" x14ac:dyDescent="0.25">
      <c r="A29" s="71" t="s">
        <v>49</v>
      </c>
      <c r="B29" s="27">
        <v>1</v>
      </c>
      <c r="C29" s="25">
        <f t="shared" si="1"/>
        <v>4</v>
      </c>
      <c r="D29" s="19">
        <f t="shared" si="2"/>
        <v>3</v>
      </c>
      <c r="E29" s="24">
        <v>0</v>
      </c>
      <c r="F29" s="47">
        <f t="shared" si="3"/>
        <v>10000</v>
      </c>
    </row>
    <row r="30" spans="1:6" x14ac:dyDescent="0.25">
      <c r="A30" s="71" t="s">
        <v>50</v>
      </c>
      <c r="B30" s="27">
        <v>8</v>
      </c>
      <c r="C30" s="25">
        <f t="shared" si="1"/>
        <v>32</v>
      </c>
      <c r="D30" s="19">
        <f t="shared" si="2"/>
        <v>24</v>
      </c>
      <c r="E30" s="24">
        <v>0</v>
      </c>
      <c r="F30" s="47">
        <f t="shared" si="3"/>
        <v>80000</v>
      </c>
    </row>
    <row r="31" spans="1:6" x14ac:dyDescent="0.25">
      <c r="A31" s="71" t="s">
        <v>79</v>
      </c>
      <c r="B31" s="27">
        <v>2</v>
      </c>
      <c r="C31" s="25">
        <f t="shared" si="1"/>
        <v>8</v>
      </c>
      <c r="D31" s="19">
        <f t="shared" si="2"/>
        <v>6</v>
      </c>
      <c r="E31" s="24">
        <v>0</v>
      </c>
      <c r="F31" s="47">
        <f t="shared" si="3"/>
        <v>20000</v>
      </c>
    </row>
    <row r="32" spans="1:6" x14ac:dyDescent="0.25">
      <c r="A32" s="2" t="s">
        <v>32</v>
      </c>
      <c r="B32" s="22">
        <v>5</v>
      </c>
      <c r="C32" s="25">
        <f t="shared" si="1"/>
        <v>20</v>
      </c>
      <c r="D32" s="19">
        <f t="shared" si="2"/>
        <v>15</v>
      </c>
      <c r="E32" s="24">
        <v>0</v>
      </c>
      <c r="F32" s="47">
        <f t="shared" si="3"/>
        <v>50000</v>
      </c>
    </row>
    <row r="33" spans="1:6" x14ac:dyDescent="0.25">
      <c r="A33" s="71" t="s">
        <v>33</v>
      </c>
      <c r="B33" s="27">
        <v>1</v>
      </c>
      <c r="C33" s="25">
        <f t="shared" si="1"/>
        <v>4</v>
      </c>
      <c r="D33" s="98">
        <f t="shared" si="2"/>
        <v>3</v>
      </c>
      <c r="E33" s="29">
        <v>0</v>
      </c>
      <c r="F33" s="99">
        <f t="shared" si="3"/>
        <v>10000</v>
      </c>
    </row>
    <row r="34" spans="1:6" x14ac:dyDescent="0.25">
      <c r="A34" s="131" t="s">
        <v>80</v>
      </c>
      <c r="B34" s="132">
        <v>1</v>
      </c>
      <c r="C34" s="133">
        <f t="shared" si="1"/>
        <v>4</v>
      </c>
      <c r="D34" s="134">
        <f t="shared" si="2"/>
        <v>3</v>
      </c>
      <c r="E34" s="29">
        <v>0</v>
      </c>
      <c r="F34" s="99">
        <f t="shared" si="3"/>
        <v>10000</v>
      </c>
    </row>
    <row r="35" spans="1:6" ht="15.75" thickBot="1" x14ac:dyDescent="0.3">
      <c r="A35" s="57" t="s">
        <v>19</v>
      </c>
      <c r="B35" s="53">
        <f>SUM(B15:B34)</f>
        <v>155</v>
      </c>
      <c r="C35" s="54">
        <f t="shared" si="1"/>
        <v>620</v>
      </c>
      <c r="D35" s="53">
        <f>SUM(D23:D28)</f>
        <v>180</v>
      </c>
      <c r="E35" s="53">
        <v>3</v>
      </c>
      <c r="F35" s="58">
        <f t="shared" si="3"/>
        <v>1550000</v>
      </c>
    </row>
    <row r="36" spans="1:6" x14ac:dyDescent="0.25">
      <c r="A36" s="39" t="s">
        <v>20</v>
      </c>
      <c r="B36" s="40"/>
      <c r="C36" s="40"/>
      <c r="D36" s="40"/>
      <c r="E36" s="40"/>
      <c r="F36" s="41"/>
    </row>
    <row r="37" spans="1:6" x14ac:dyDescent="0.25">
      <c r="A37" s="42" t="s">
        <v>24</v>
      </c>
      <c r="B37" s="100">
        <v>11</v>
      </c>
      <c r="C37" s="24"/>
      <c r="D37" s="24"/>
      <c r="E37" s="24"/>
      <c r="F37" s="21">
        <f t="shared" ref="F37:F46" si="4">B37*10000</f>
        <v>110000</v>
      </c>
    </row>
    <row r="38" spans="1:6" x14ac:dyDescent="0.25">
      <c r="A38" s="42" t="s">
        <v>107</v>
      </c>
      <c r="B38" s="100">
        <v>9</v>
      </c>
      <c r="C38" s="24"/>
      <c r="D38" s="24"/>
      <c r="E38" s="24"/>
      <c r="F38" s="21">
        <f t="shared" si="4"/>
        <v>90000</v>
      </c>
    </row>
    <row r="39" spans="1:6" x14ac:dyDescent="0.25">
      <c r="A39" s="42" t="s">
        <v>108</v>
      </c>
      <c r="B39" s="100">
        <v>26</v>
      </c>
      <c r="C39" s="24"/>
      <c r="D39" s="24"/>
      <c r="E39" s="24"/>
      <c r="F39" s="21">
        <f t="shared" si="4"/>
        <v>260000</v>
      </c>
    </row>
    <row r="40" spans="1:6" x14ac:dyDescent="0.25">
      <c r="A40" s="42" t="s">
        <v>109</v>
      </c>
      <c r="B40" s="100">
        <v>6</v>
      </c>
      <c r="C40" s="24"/>
      <c r="D40" s="24"/>
      <c r="E40" s="24"/>
      <c r="F40" s="21">
        <f t="shared" si="4"/>
        <v>60000</v>
      </c>
    </row>
    <row r="41" spans="1:6" x14ac:dyDescent="0.25">
      <c r="A41" s="42" t="s">
        <v>51</v>
      </c>
      <c r="B41" s="100">
        <v>6</v>
      </c>
      <c r="C41" s="24"/>
      <c r="D41" s="24"/>
      <c r="E41" s="24"/>
      <c r="F41" s="21">
        <f t="shared" si="4"/>
        <v>60000</v>
      </c>
    </row>
    <row r="42" spans="1:6" x14ac:dyDescent="0.25">
      <c r="A42" s="42" t="s">
        <v>75</v>
      </c>
      <c r="B42" s="100">
        <v>1</v>
      </c>
      <c r="C42" s="24"/>
      <c r="D42" s="24"/>
      <c r="E42" s="24"/>
      <c r="F42" s="21">
        <f t="shared" si="4"/>
        <v>10000</v>
      </c>
    </row>
    <row r="43" spans="1:6" x14ac:dyDescent="0.25">
      <c r="A43" s="42" t="s">
        <v>31</v>
      </c>
      <c r="B43" s="100">
        <v>5</v>
      </c>
      <c r="C43" s="24"/>
      <c r="D43" s="24"/>
      <c r="E43" s="24"/>
      <c r="F43" s="21">
        <f t="shared" si="4"/>
        <v>50000</v>
      </c>
    </row>
    <row r="44" spans="1:6" x14ac:dyDescent="0.25">
      <c r="A44" s="42" t="s">
        <v>22</v>
      </c>
      <c r="B44" s="100">
        <v>4</v>
      </c>
      <c r="C44" s="24"/>
      <c r="D44" s="24"/>
      <c r="E44" s="24"/>
      <c r="F44" s="21">
        <f t="shared" si="4"/>
        <v>40000</v>
      </c>
    </row>
    <row r="45" spans="1:6" ht="15.75" thickBot="1" x14ac:dyDescent="0.3">
      <c r="A45" s="44" t="s">
        <v>8</v>
      </c>
      <c r="B45" s="45">
        <f>SUM(B37:B44)</f>
        <v>68</v>
      </c>
      <c r="C45" s="45"/>
      <c r="D45" s="45"/>
      <c r="E45" s="45"/>
      <c r="F45" s="46">
        <f t="shared" si="4"/>
        <v>680000</v>
      </c>
    </row>
    <row r="46" spans="1:6" ht="15.75" thickBot="1" x14ac:dyDescent="0.3">
      <c r="A46" s="136" t="s">
        <v>23</v>
      </c>
      <c r="B46" s="137">
        <f>B45+B35+B12</f>
        <v>847</v>
      </c>
      <c r="C46" s="137">
        <f>C35+C12</f>
        <v>2189</v>
      </c>
      <c r="D46" s="137">
        <f>D35+D12</f>
        <v>1745</v>
      </c>
      <c r="E46" s="137">
        <f>E35+E12</f>
        <v>188</v>
      </c>
      <c r="F46" s="138">
        <f t="shared" si="4"/>
        <v>8470000</v>
      </c>
    </row>
    <row r="47" spans="1:6" s="51" customFormat="1" x14ac:dyDescent="0.25">
      <c r="A47" s="139" t="s">
        <v>110</v>
      </c>
      <c r="B47" s="140"/>
      <c r="C47" s="140"/>
      <c r="D47" s="140"/>
      <c r="E47" s="140"/>
      <c r="F47" s="141"/>
    </row>
    <row r="48" spans="1:6" s="51" customFormat="1" x14ac:dyDescent="0.25">
      <c r="A48" s="142"/>
      <c r="B48" s="135"/>
      <c r="C48" s="135"/>
      <c r="D48" s="135"/>
      <c r="E48" s="135"/>
      <c r="F48" s="143"/>
    </row>
    <row r="49" spans="1:6" ht="15.75" thickBot="1" x14ac:dyDescent="0.3">
      <c r="A49" s="144"/>
      <c r="B49" s="145"/>
      <c r="C49" s="145"/>
      <c r="D49" s="145"/>
      <c r="E49" s="145"/>
      <c r="F49" s="146"/>
    </row>
    <row r="50" spans="1:6" x14ac:dyDescent="0.25">
      <c r="A50" s="147"/>
      <c r="B50" s="147"/>
      <c r="C50" s="147"/>
      <c r="D50" s="147"/>
      <c r="E50" s="147"/>
      <c r="F50" s="147"/>
    </row>
    <row r="51" spans="1:6" x14ac:dyDescent="0.25">
      <c r="A51" s="147"/>
      <c r="B51" s="147"/>
      <c r="C51" s="147"/>
      <c r="D51" s="147"/>
      <c r="E51" s="147"/>
      <c r="F51" s="147"/>
    </row>
    <row r="52" spans="1:6" x14ac:dyDescent="0.25">
      <c r="A52" s="147"/>
      <c r="B52" s="147"/>
      <c r="C52" s="147"/>
      <c r="D52" s="147"/>
      <c r="E52" s="147"/>
      <c r="F52" s="147"/>
    </row>
    <row r="53" spans="1:6" x14ac:dyDescent="0.25">
      <c r="A53" t="s">
        <v>100</v>
      </c>
    </row>
    <row r="54" spans="1:6" x14ac:dyDescent="0.25">
      <c r="A54" t="s">
        <v>102</v>
      </c>
      <c r="E54" t="s">
        <v>101</v>
      </c>
    </row>
    <row r="55" spans="1:6" x14ac:dyDescent="0.25">
      <c r="A55" t="s">
        <v>104</v>
      </c>
      <c r="E55" t="s">
        <v>103</v>
      </c>
    </row>
  </sheetData>
  <mergeCells count="1">
    <mergeCell ref="A47:F49"/>
  </mergeCell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4" workbookViewId="0">
      <selection activeCell="J14" sqref="J14"/>
    </sheetView>
  </sheetViews>
  <sheetFormatPr baseColWidth="10" defaultRowHeight="15" x14ac:dyDescent="0.25"/>
  <sheetData>
    <row r="1" spans="1:8" x14ac:dyDescent="0.25">
      <c r="A1" s="110" t="s">
        <v>81</v>
      </c>
      <c r="B1" s="110"/>
      <c r="C1" s="111"/>
      <c r="D1" s="111"/>
      <c r="E1" s="111"/>
      <c r="F1" s="111"/>
      <c r="G1" s="111"/>
      <c r="H1" s="111"/>
    </row>
    <row r="2" spans="1:8" x14ac:dyDescent="0.25">
      <c r="A2" s="110" t="s">
        <v>82</v>
      </c>
      <c r="B2" s="110"/>
      <c r="C2" s="110"/>
      <c r="D2" s="110"/>
      <c r="E2" s="110"/>
      <c r="F2" s="110"/>
      <c r="G2" s="110"/>
      <c r="H2" s="110" t="s">
        <v>83</v>
      </c>
    </row>
    <row r="3" spans="1:8" ht="15.75" thickBot="1" x14ac:dyDescent="0.3">
      <c r="A3" s="110"/>
      <c r="B3" s="110"/>
      <c r="C3" s="110"/>
      <c r="D3" s="110"/>
      <c r="E3" s="110"/>
      <c r="F3" s="110"/>
      <c r="G3" s="110"/>
      <c r="H3" s="110"/>
    </row>
    <row r="4" spans="1:8" ht="15.75" thickBot="1" x14ac:dyDescent="0.3">
      <c r="A4" s="112" t="s">
        <v>84</v>
      </c>
      <c r="B4" s="113" t="s">
        <v>85</v>
      </c>
      <c r="C4" s="114" t="s">
        <v>86</v>
      </c>
      <c r="D4" s="113" t="s">
        <v>87</v>
      </c>
      <c r="E4" s="115" t="s">
        <v>88</v>
      </c>
      <c r="F4" s="115" t="s">
        <v>89</v>
      </c>
      <c r="G4" s="116" t="s">
        <v>90</v>
      </c>
      <c r="H4" s="113" t="s">
        <v>0</v>
      </c>
    </row>
    <row r="5" spans="1:8" ht="15.75" thickBot="1" x14ac:dyDescent="0.3">
      <c r="A5" s="117"/>
      <c r="B5" s="118" t="s">
        <v>91</v>
      </c>
      <c r="C5" s="119"/>
      <c r="D5" s="118" t="s">
        <v>92</v>
      </c>
      <c r="E5" s="115" t="s">
        <v>93</v>
      </c>
      <c r="F5" s="115" t="s">
        <v>93</v>
      </c>
      <c r="G5" s="120" t="s">
        <v>94</v>
      </c>
      <c r="H5" s="118"/>
    </row>
    <row r="6" spans="1:8" ht="15.75" x14ac:dyDescent="0.25">
      <c r="A6" s="121" t="s">
        <v>95</v>
      </c>
      <c r="B6" s="122">
        <v>16</v>
      </c>
      <c r="C6" s="122">
        <v>2</v>
      </c>
      <c r="D6" s="122">
        <v>3</v>
      </c>
      <c r="E6" s="122">
        <v>540.03499999999997</v>
      </c>
      <c r="F6" s="122">
        <v>24</v>
      </c>
      <c r="G6" s="122"/>
      <c r="H6" s="123">
        <v>83</v>
      </c>
    </row>
    <row r="7" spans="1:8" ht="15.75" x14ac:dyDescent="0.25">
      <c r="A7" s="122">
        <v>36</v>
      </c>
      <c r="B7" s="122">
        <v>7</v>
      </c>
      <c r="C7" s="122">
        <v>11</v>
      </c>
      <c r="D7" s="122">
        <v>1</v>
      </c>
      <c r="E7" s="122">
        <v>481.83199999999999</v>
      </c>
      <c r="F7" s="122">
        <v>24</v>
      </c>
      <c r="G7" s="122"/>
      <c r="H7" s="123">
        <v>35</v>
      </c>
    </row>
    <row r="8" spans="1:8" ht="15.75" x14ac:dyDescent="0.25">
      <c r="A8" s="122">
        <v>37</v>
      </c>
      <c r="B8" s="122">
        <v>16</v>
      </c>
      <c r="C8" s="122">
        <v>2</v>
      </c>
      <c r="D8" s="122">
        <v>0</v>
      </c>
      <c r="E8" s="124">
        <v>671.41300000000001</v>
      </c>
      <c r="F8" s="122">
        <v>18</v>
      </c>
      <c r="G8" s="122"/>
      <c r="H8" s="123">
        <v>78</v>
      </c>
    </row>
    <row r="9" spans="1:8" ht="15.75" x14ac:dyDescent="0.25">
      <c r="A9" s="122">
        <v>38</v>
      </c>
      <c r="B9" s="122">
        <v>15</v>
      </c>
      <c r="C9" s="122">
        <v>3</v>
      </c>
      <c r="D9" s="122">
        <v>0</v>
      </c>
      <c r="E9" s="122">
        <v>650.17700000000002</v>
      </c>
      <c r="F9" s="122">
        <v>18</v>
      </c>
      <c r="G9" s="122"/>
      <c r="H9" s="123">
        <v>56</v>
      </c>
    </row>
    <row r="10" spans="1:8" ht="15.75" x14ac:dyDescent="0.25">
      <c r="A10" s="122">
        <v>75</v>
      </c>
      <c r="B10" s="122">
        <v>0</v>
      </c>
      <c r="C10" s="122">
        <v>18</v>
      </c>
      <c r="D10" s="122">
        <v>0</v>
      </c>
      <c r="E10" s="122">
        <v>0</v>
      </c>
      <c r="F10" s="122">
        <v>0</v>
      </c>
      <c r="G10" s="122"/>
      <c r="H10" s="123">
        <v>0</v>
      </c>
    </row>
    <row r="11" spans="1:8" ht="15.75" x14ac:dyDescent="0.25">
      <c r="A11" s="122">
        <v>192</v>
      </c>
      <c r="B11" s="122">
        <v>13</v>
      </c>
      <c r="C11" s="122">
        <v>5</v>
      </c>
      <c r="D11" s="122">
        <v>2</v>
      </c>
      <c r="E11" s="122">
        <v>720</v>
      </c>
      <c r="F11" s="122">
        <v>24</v>
      </c>
      <c r="G11" s="122"/>
      <c r="H11" s="123">
        <v>60</v>
      </c>
    </row>
    <row r="12" spans="1:8" ht="15.75" x14ac:dyDescent="0.25">
      <c r="A12" s="122">
        <v>193</v>
      </c>
      <c r="B12" s="125">
        <v>15</v>
      </c>
      <c r="C12" s="122">
        <v>3</v>
      </c>
      <c r="D12" s="122">
        <v>0</v>
      </c>
      <c r="E12" s="122">
        <v>720.03</v>
      </c>
      <c r="F12" s="122">
        <v>18</v>
      </c>
      <c r="G12" s="122"/>
      <c r="H12" s="122">
        <v>63</v>
      </c>
    </row>
    <row r="13" spans="1:8" ht="15.75" x14ac:dyDescent="0.25">
      <c r="A13" s="122">
        <v>194</v>
      </c>
      <c r="B13" s="122">
        <v>12</v>
      </c>
      <c r="C13" s="122">
        <v>6</v>
      </c>
      <c r="D13" s="122">
        <v>0</v>
      </c>
      <c r="E13" s="122">
        <v>920.82500000000005</v>
      </c>
      <c r="F13" s="122">
        <v>18</v>
      </c>
      <c r="G13" s="122"/>
      <c r="H13" s="122">
        <v>60</v>
      </c>
    </row>
    <row r="14" spans="1:8" ht="15.75" x14ac:dyDescent="0.25">
      <c r="A14" s="126">
        <v>275</v>
      </c>
      <c r="B14" s="126"/>
      <c r="C14" s="126"/>
      <c r="D14" s="126"/>
      <c r="E14" s="126"/>
      <c r="F14" s="126"/>
      <c r="G14" s="126"/>
      <c r="H14" s="126"/>
    </row>
    <row r="15" spans="1:8" ht="15.75" x14ac:dyDescent="0.25">
      <c r="A15" s="126">
        <v>296</v>
      </c>
      <c r="B15" s="126"/>
      <c r="C15" s="126"/>
      <c r="D15" s="126"/>
      <c r="E15" s="126"/>
      <c r="F15" s="126"/>
      <c r="G15" s="126"/>
      <c r="H15" s="126"/>
    </row>
    <row r="16" spans="1:8" ht="15.75" x14ac:dyDescent="0.25">
      <c r="A16" s="126">
        <v>292</v>
      </c>
      <c r="B16" s="126"/>
      <c r="C16" s="126"/>
      <c r="D16" s="126"/>
      <c r="E16" s="126"/>
      <c r="F16" s="126"/>
      <c r="G16" s="126">
        <v>213</v>
      </c>
      <c r="H16" s="126"/>
    </row>
    <row r="17" spans="1:8" ht="15.75" x14ac:dyDescent="0.25">
      <c r="A17" s="126">
        <v>447</v>
      </c>
      <c r="B17" s="126"/>
      <c r="C17" s="126"/>
      <c r="D17" s="126"/>
      <c r="E17" s="126"/>
      <c r="F17" s="126"/>
      <c r="G17" s="126"/>
      <c r="H17" s="126"/>
    </row>
    <row r="18" spans="1:8" ht="15.75" x14ac:dyDescent="0.25">
      <c r="A18" s="126">
        <v>1030</v>
      </c>
      <c r="B18" s="126"/>
      <c r="C18" s="126"/>
      <c r="D18" s="126"/>
      <c r="E18" s="126"/>
      <c r="F18" s="126">
        <v>150</v>
      </c>
      <c r="G18" s="126"/>
      <c r="H18" s="126"/>
    </row>
    <row r="19" spans="1:8" ht="15.75" x14ac:dyDescent="0.25">
      <c r="A19" s="122">
        <v>365</v>
      </c>
      <c r="B19" s="123">
        <v>14</v>
      </c>
      <c r="C19" s="123">
        <v>4</v>
      </c>
      <c r="D19" s="122">
        <v>3</v>
      </c>
      <c r="E19" s="122">
        <v>900.48800000000006</v>
      </c>
      <c r="F19" s="123">
        <v>24</v>
      </c>
      <c r="G19" s="123"/>
      <c r="H19" s="123">
        <v>66</v>
      </c>
    </row>
    <row r="20" spans="1:8" ht="15.75" x14ac:dyDescent="0.25">
      <c r="A20" s="122">
        <v>367</v>
      </c>
      <c r="B20" s="123">
        <v>15</v>
      </c>
      <c r="C20" s="122">
        <v>3</v>
      </c>
      <c r="D20" s="122">
        <v>2</v>
      </c>
      <c r="E20" s="122">
        <v>0</v>
      </c>
      <c r="F20" s="122">
        <v>24</v>
      </c>
      <c r="G20" s="122"/>
      <c r="H20" s="122">
        <v>63</v>
      </c>
    </row>
    <row r="21" spans="1:8" ht="15.75" x14ac:dyDescent="0.25">
      <c r="A21" s="122">
        <v>473</v>
      </c>
      <c r="B21" s="122">
        <v>10</v>
      </c>
      <c r="C21" s="122">
        <v>8</v>
      </c>
      <c r="D21" s="122">
        <v>3</v>
      </c>
      <c r="E21" s="122">
        <v>720.76900000000001</v>
      </c>
      <c r="F21" s="122">
        <v>18</v>
      </c>
      <c r="G21" s="122"/>
      <c r="H21" s="122">
        <v>60</v>
      </c>
    </row>
    <row r="22" spans="1:8" ht="15.75" x14ac:dyDescent="0.25">
      <c r="A22" s="127">
        <v>474</v>
      </c>
      <c r="B22" s="127">
        <v>18</v>
      </c>
      <c r="C22" s="127">
        <v>0</v>
      </c>
      <c r="D22" s="122">
        <v>3</v>
      </c>
      <c r="E22" s="127">
        <v>718.97</v>
      </c>
      <c r="F22" s="127">
        <v>24</v>
      </c>
      <c r="G22" s="127"/>
      <c r="H22" s="127">
        <v>91</v>
      </c>
    </row>
    <row r="23" spans="1:8" ht="15.75" x14ac:dyDescent="0.25">
      <c r="A23" s="128">
        <v>475</v>
      </c>
      <c r="B23" s="127">
        <v>17</v>
      </c>
      <c r="C23" s="127">
        <v>1</v>
      </c>
      <c r="D23" s="122">
        <v>3</v>
      </c>
      <c r="E23" s="127">
        <v>720</v>
      </c>
      <c r="F23" s="127">
        <v>24</v>
      </c>
      <c r="G23" s="127"/>
      <c r="H23" s="127">
        <v>88</v>
      </c>
    </row>
    <row r="24" spans="1:8" ht="15.75" x14ac:dyDescent="0.25">
      <c r="A24" s="128">
        <v>484</v>
      </c>
      <c r="B24" s="127">
        <v>10</v>
      </c>
      <c r="C24" s="127">
        <v>8</v>
      </c>
      <c r="D24" s="122">
        <v>0</v>
      </c>
      <c r="E24" s="127">
        <v>272.03699999999998</v>
      </c>
      <c r="F24" s="127">
        <v>6</v>
      </c>
      <c r="G24" s="127"/>
      <c r="H24" s="127">
        <v>44</v>
      </c>
    </row>
    <row r="25" spans="1:8" ht="15.75" x14ac:dyDescent="0.25">
      <c r="A25" s="129" t="s">
        <v>8</v>
      </c>
      <c r="B25" s="130">
        <f t="shared" ref="B25:G25" si="0">SUM(B6:B24)</f>
        <v>178</v>
      </c>
      <c r="C25" s="130">
        <f t="shared" si="0"/>
        <v>74</v>
      </c>
      <c r="D25" s="130">
        <f t="shared" si="0"/>
        <v>20</v>
      </c>
      <c r="E25" s="130">
        <f t="shared" si="0"/>
        <v>8036.5760000000009</v>
      </c>
      <c r="F25" s="130">
        <f t="shared" si="0"/>
        <v>414</v>
      </c>
      <c r="G25" s="130">
        <f t="shared" si="0"/>
        <v>213</v>
      </c>
      <c r="H25" s="130">
        <f>SUM(H6:H24)</f>
        <v>847</v>
      </c>
    </row>
    <row r="27" spans="1:8" x14ac:dyDescent="0.25">
      <c r="A27" t="s">
        <v>96</v>
      </c>
      <c r="G27" s="111" t="s">
        <v>97</v>
      </c>
    </row>
    <row r="30" spans="1:8" x14ac:dyDescent="0.25">
      <c r="A30" t="s">
        <v>98</v>
      </c>
      <c r="F30" s="111" t="s">
        <v>99</v>
      </c>
    </row>
    <row r="31" spans="1:8" x14ac:dyDescent="0.25">
      <c r="A31" t="s">
        <v>100</v>
      </c>
      <c r="F31" t="s">
        <v>101</v>
      </c>
    </row>
    <row r="32" spans="1:8" x14ac:dyDescent="0.25">
      <c r="A32" t="s">
        <v>102</v>
      </c>
      <c r="F32" t="s">
        <v>103</v>
      </c>
    </row>
    <row r="33" spans="1:1" x14ac:dyDescent="0.25">
      <c r="A33" t="s">
        <v>104</v>
      </c>
    </row>
  </sheetData>
  <mergeCells count="2">
    <mergeCell ref="A4:A5"/>
    <mergeCell ref="C4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3"/>
  <sheetViews>
    <sheetView topLeftCell="A7" workbookViewId="0">
      <selection activeCell="E38" sqref="E38"/>
    </sheetView>
  </sheetViews>
  <sheetFormatPr baseColWidth="10" defaultRowHeight="15" x14ac:dyDescent="0.25"/>
  <cols>
    <col min="2" max="2" width="16.42578125" customWidth="1"/>
    <col min="3" max="3" width="28.85546875" bestFit="1" customWidth="1"/>
    <col min="4" max="4" width="29.7109375" bestFit="1" customWidth="1"/>
    <col min="5" max="5" width="28" bestFit="1" customWidth="1"/>
  </cols>
  <sheetData>
    <row r="3" spans="2:5" s="97" customFormat="1" ht="21" x14ac:dyDescent="0.35">
      <c r="B3" s="97" t="s">
        <v>70</v>
      </c>
    </row>
    <row r="4" spans="2:5" s="96" customFormat="1" ht="18.75" x14ac:dyDescent="0.3">
      <c r="B4" s="95" t="s">
        <v>77</v>
      </c>
      <c r="C4" s="95"/>
    </row>
    <row r="5" spans="2:5" ht="15.75" thickBot="1" x14ac:dyDescent="0.3"/>
    <row r="6" spans="2:5" ht="15.75" thickBot="1" x14ac:dyDescent="0.3">
      <c r="B6" s="105" t="s">
        <v>68</v>
      </c>
      <c r="C6" s="106"/>
    </row>
    <row r="7" spans="2:5" x14ac:dyDescent="0.25">
      <c r="B7" s="77" t="s">
        <v>69</v>
      </c>
      <c r="C7" s="77" t="s">
        <v>67</v>
      </c>
      <c r="D7" s="68" t="s">
        <v>63</v>
      </c>
      <c r="E7" s="68"/>
    </row>
    <row r="8" spans="2:5" ht="15.75" thickBot="1" x14ac:dyDescent="0.3">
      <c r="B8" s="80">
        <v>367</v>
      </c>
      <c r="C8" s="78" t="s">
        <v>53</v>
      </c>
      <c r="D8" s="72"/>
    </row>
    <row r="9" spans="2:5" x14ac:dyDescent="0.25">
      <c r="B9" s="80">
        <v>75</v>
      </c>
      <c r="C9" s="78" t="s">
        <v>54</v>
      </c>
      <c r="D9" s="75" t="s">
        <v>62</v>
      </c>
      <c r="E9" s="83" t="s">
        <v>64</v>
      </c>
    </row>
    <row r="10" spans="2:5" ht="15.75" thickBot="1" x14ac:dyDescent="0.3">
      <c r="B10" s="80">
        <v>474</v>
      </c>
      <c r="C10" s="78" t="s">
        <v>55</v>
      </c>
      <c r="D10" s="76">
        <v>14</v>
      </c>
      <c r="E10" s="87">
        <f>D10/2*10000</f>
        <v>70000</v>
      </c>
    </row>
    <row r="11" spans="2:5" x14ac:dyDescent="0.25">
      <c r="B11" s="80">
        <v>473</v>
      </c>
      <c r="C11" s="78" t="s">
        <v>56</v>
      </c>
      <c r="D11" s="73" t="s">
        <v>61</v>
      </c>
      <c r="E11" s="83" t="s">
        <v>64</v>
      </c>
    </row>
    <row r="12" spans="2:5" ht="15.75" thickBot="1" x14ac:dyDescent="0.3">
      <c r="B12" s="80">
        <v>475</v>
      </c>
      <c r="C12" s="78" t="s">
        <v>57</v>
      </c>
      <c r="D12" s="85">
        <v>18</v>
      </c>
      <c r="E12" s="87">
        <f>D12/2*10000</f>
        <v>90000</v>
      </c>
    </row>
    <row r="13" spans="2:5" x14ac:dyDescent="0.25">
      <c r="B13" s="80">
        <v>36</v>
      </c>
      <c r="C13" s="84" t="s">
        <v>58</v>
      </c>
      <c r="D13" s="83"/>
      <c r="E13" s="74" t="s">
        <v>65</v>
      </c>
    </row>
    <row r="14" spans="2:5" ht="15.75" thickBot="1" x14ac:dyDescent="0.3">
      <c r="B14" s="80">
        <v>365</v>
      </c>
      <c r="C14" s="84" t="s">
        <v>59</v>
      </c>
      <c r="D14" s="86" t="s">
        <v>66</v>
      </c>
      <c r="E14" s="88">
        <f>E12+E10</f>
        <v>160000</v>
      </c>
    </row>
    <row r="15" spans="2:5" ht="15.75" thickBot="1" x14ac:dyDescent="0.3">
      <c r="B15" s="81">
        <v>192</v>
      </c>
      <c r="C15" s="79" t="s">
        <v>60</v>
      </c>
    </row>
    <row r="17" spans="2:5" ht="15.75" thickBot="1" x14ac:dyDescent="0.3"/>
    <row r="18" spans="2:5" ht="15.75" thickBot="1" x14ac:dyDescent="0.3">
      <c r="B18" s="105" t="s">
        <v>71</v>
      </c>
      <c r="C18" s="107"/>
    </row>
    <row r="19" spans="2:5" x14ac:dyDescent="0.25">
      <c r="B19" s="89" t="s">
        <v>52</v>
      </c>
      <c r="C19" s="90" t="s">
        <v>67</v>
      </c>
      <c r="D19" s="90" t="s">
        <v>72</v>
      </c>
      <c r="E19" s="91" t="s">
        <v>73</v>
      </c>
    </row>
    <row r="20" spans="2:5" ht="15.75" thickBot="1" x14ac:dyDescent="0.3">
      <c r="B20" s="92">
        <v>475</v>
      </c>
      <c r="C20" s="94" t="s">
        <v>57</v>
      </c>
      <c r="D20" s="94">
        <v>9</v>
      </c>
      <c r="E20" s="82">
        <f>D20*10000</f>
        <v>90000</v>
      </c>
    </row>
    <row r="22" spans="2:5" ht="15.75" thickBot="1" x14ac:dyDescent="0.3"/>
    <row r="23" spans="2:5" ht="15.75" thickBot="1" x14ac:dyDescent="0.3">
      <c r="B23" s="105" t="s">
        <v>74</v>
      </c>
      <c r="C23" s="107"/>
    </row>
    <row r="24" spans="2:5" x14ac:dyDescent="0.25">
      <c r="B24" s="89" t="s">
        <v>52</v>
      </c>
      <c r="C24" s="90" t="s">
        <v>67</v>
      </c>
      <c r="D24" s="90" t="s">
        <v>72</v>
      </c>
      <c r="E24" s="91" t="s">
        <v>73</v>
      </c>
    </row>
    <row r="25" spans="2:5" ht="15.75" thickBot="1" x14ac:dyDescent="0.3">
      <c r="B25" s="92">
        <v>474</v>
      </c>
      <c r="C25" s="93" t="s">
        <v>76</v>
      </c>
      <c r="D25" s="94">
        <v>6</v>
      </c>
      <c r="E25" s="82">
        <f>D25*10000</f>
        <v>60000</v>
      </c>
    </row>
    <row r="26" spans="2:5" ht="15.75" thickBot="1" x14ac:dyDescent="0.3"/>
    <row r="27" spans="2:5" ht="15.75" thickBot="1" x14ac:dyDescent="0.3">
      <c r="B27" s="105" t="s">
        <v>51</v>
      </c>
      <c r="C27" s="107"/>
    </row>
    <row r="28" spans="2:5" x14ac:dyDescent="0.25">
      <c r="B28" s="89" t="s">
        <v>52</v>
      </c>
      <c r="C28" s="90" t="s">
        <v>67</v>
      </c>
      <c r="D28" s="90" t="s">
        <v>72</v>
      </c>
      <c r="E28" s="91" t="s">
        <v>73</v>
      </c>
    </row>
    <row r="29" spans="2:5" ht="15.75" thickBot="1" x14ac:dyDescent="0.3">
      <c r="B29" s="92">
        <v>365</v>
      </c>
      <c r="C29" s="94" t="s">
        <v>59</v>
      </c>
      <c r="D29" s="94">
        <v>6</v>
      </c>
      <c r="E29" s="82">
        <f>D29*10000</f>
        <v>60000</v>
      </c>
    </row>
    <row r="30" spans="2:5" ht="15.75" thickBot="1" x14ac:dyDescent="0.3"/>
    <row r="31" spans="2:5" ht="15.75" thickBot="1" x14ac:dyDescent="0.3">
      <c r="B31" s="105" t="s">
        <v>75</v>
      </c>
      <c r="C31" s="107"/>
    </row>
    <row r="32" spans="2:5" x14ac:dyDescent="0.25">
      <c r="B32" s="89" t="s">
        <v>52</v>
      </c>
      <c r="C32" s="90" t="s">
        <v>67</v>
      </c>
      <c r="D32" s="90" t="s">
        <v>72</v>
      </c>
      <c r="E32" s="91" t="s">
        <v>73</v>
      </c>
    </row>
    <row r="33" spans="2:5" ht="15.75" thickBot="1" x14ac:dyDescent="0.3">
      <c r="B33" s="92">
        <v>365</v>
      </c>
      <c r="C33" s="94" t="s">
        <v>59</v>
      </c>
      <c r="D33" s="94">
        <v>1</v>
      </c>
      <c r="E33" s="82">
        <f>D33*10000</f>
        <v>10000</v>
      </c>
    </row>
  </sheetData>
  <mergeCells count="5">
    <mergeCell ref="B6:C6"/>
    <mergeCell ref="B18:C18"/>
    <mergeCell ref="B23:C23"/>
    <mergeCell ref="B27:C27"/>
    <mergeCell ref="B31:C3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15" sqref="F15"/>
    </sheetView>
  </sheetViews>
  <sheetFormatPr baseColWidth="10" defaultRowHeight="15" x14ac:dyDescent="0.25"/>
  <cols>
    <col min="1" max="1" width="9.140625" customWidth="1"/>
  </cols>
  <sheetData>
    <row r="1" spans="1:9" x14ac:dyDescent="0.25">
      <c r="A1" s="4"/>
      <c r="B1" s="5"/>
      <c r="C1" s="5"/>
      <c r="D1" s="5"/>
      <c r="E1" s="5"/>
      <c r="F1" s="5"/>
      <c r="G1" s="5"/>
      <c r="H1" s="5"/>
      <c r="I1" s="5"/>
    </row>
    <row r="2" spans="1:9" x14ac:dyDescent="0.25">
      <c r="A2" s="108"/>
      <c r="B2" s="109"/>
      <c r="C2" s="109"/>
      <c r="D2" s="109"/>
      <c r="E2" s="109"/>
      <c r="F2" s="109"/>
      <c r="G2" s="109"/>
      <c r="H2" s="109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6" spans="1:9" ht="12" customHeight="1" x14ac:dyDescent="0.25"/>
  </sheetData>
  <mergeCells count="1">
    <mergeCell ref="A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"/>
  <sheetViews>
    <sheetView workbookViewId="0">
      <selection activeCell="A3" sqref="A3:H11"/>
    </sheetView>
  </sheetViews>
  <sheetFormatPr baseColWidth="10" defaultRowHeight="15" x14ac:dyDescent="0.25"/>
  <cols>
    <col min="1" max="1" width="21.28515625" customWidth="1"/>
    <col min="2" max="2" width="23.140625" bestFit="1" customWidth="1"/>
    <col min="3" max="3" width="26" bestFit="1" customWidth="1"/>
    <col min="4" max="4" width="15.85546875" bestFit="1" customWidth="1"/>
    <col min="5" max="5" width="25.140625" customWidth="1"/>
    <col min="7" max="7" width="7.5703125" customWidth="1"/>
    <col min="8" max="8" width="16.85546875" bestFit="1" customWidth="1"/>
    <col min="9" max="9" width="18.5703125" bestFit="1" customWidth="1"/>
  </cols>
  <sheetData>
    <row r="3" spans="1:7" x14ac:dyDescent="0.25">
      <c r="A3" s="68" t="s">
        <v>34</v>
      </c>
      <c r="B3" s="68"/>
    </row>
    <row r="5" spans="1:7" x14ac:dyDescent="0.25">
      <c r="A5" s="101" t="s">
        <v>35</v>
      </c>
      <c r="B5" s="62"/>
      <c r="C5" s="62"/>
      <c r="D5" s="62"/>
      <c r="E5" s="101" t="s">
        <v>40</v>
      </c>
      <c r="F5" s="103" t="s">
        <v>38</v>
      </c>
      <c r="G5" s="103"/>
    </row>
    <row r="6" spans="1:7" x14ac:dyDescent="0.25">
      <c r="A6" s="102"/>
      <c r="B6" s="63" t="s">
        <v>36</v>
      </c>
      <c r="C6" s="63" t="s">
        <v>37</v>
      </c>
      <c r="D6" s="63" t="s">
        <v>8</v>
      </c>
      <c r="E6" s="102"/>
      <c r="F6" s="103"/>
      <c r="G6" s="103"/>
    </row>
    <row r="7" spans="1:7" x14ac:dyDescent="0.25">
      <c r="A7" s="60">
        <v>2060</v>
      </c>
      <c r="B7" s="60">
        <v>9038</v>
      </c>
      <c r="C7" s="60">
        <v>2092</v>
      </c>
      <c r="D7" s="60">
        <f>SUM(A7:C7)</f>
        <v>13190</v>
      </c>
      <c r="E7" s="61">
        <v>6489</v>
      </c>
      <c r="F7" s="104">
        <f>D7*10000</f>
        <v>131900000</v>
      </c>
      <c r="G7" s="104"/>
    </row>
    <row r="8" spans="1:7" x14ac:dyDescent="0.25">
      <c r="A8" s="65"/>
      <c r="E8" s="64"/>
    </row>
    <row r="9" spans="1:7" x14ac:dyDescent="0.25">
      <c r="A9" s="68" t="s">
        <v>44</v>
      </c>
    </row>
    <row r="10" spans="1:7" x14ac:dyDescent="0.25">
      <c r="A10" s="43" t="s">
        <v>39</v>
      </c>
      <c r="B10" s="59" t="s">
        <v>41</v>
      </c>
      <c r="C10" s="59" t="s">
        <v>42</v>
      </c>
      <c r="D10" s="69" t="s">
        <v>43</v>
      </c>
    </row>
    <row r="11" spans="1:7" x14ac:dyDescent="0.25">
      <c r="A11" s="66">
        <v>2963025.8</v>
      </c>
      <c r="B11" s="66">
        <v>1500723.84</v>
      </c>
      <c r="C11" s="67">
        <v>2520000</v>
      </c>
      <c r="D11" s="70">
        <f>SUM(A11:C11)</f>
        <v>6983749.6399999997</v>
      </c>
    </row>
  </sheetData>
  <mergeCells count="4">
    <mergeCell ref="A5:A6"/>
    <mergeCell ref="E5:E6"/>
    <mergeCell ref="F5:G6"/>
    <mergeCell ref="F7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INF. MENSUAL ABRIL 2017</vt:lpstr>
      <vt:lpstr>INFORME MENSUAL DE ABRIL 2017</vt:lpstr>
      <vt:lpstr>INFORME SEMANA SANTA 2017</vt:lpstr>
      <vt:lpstr>2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Pipas</cp:lastModifiedBy>
  <cp:lastPrinted>2017-05-03T18:34:16Z</cp:lastPrinted>
  <dcterms:created xsi:type="dcterms:W3CDTF">2016-04-08T16:02:35Z</dcterms:created>
  <dcterms:modified xsi:type="dcterms:W3CDTF">2017-05-03T18:39:09Z</dcterms:modified>
</cp:coreProperties>
</file>