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6320" windowHeight="7860"/>
  </bookViews>
  <sheets>
    <sheet name="UVI JUNIO 2019" sheetId="1" r:id="rId1"/>
  </sheets>
  <externalReferences>
    <externalReference r:id="rId2"/>
  </externalReferences>
  <definedNames>
    <definedName name="_xlnm.Print_Area" localSheetId="0">'UVI JUNIO 2019'!$B$2:$P$27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H27" i="1"/>
  <c r="G27" i="1"/>
  <c r="F27" i="1"/>
  <c r="E27" i="1"/>
  <c r="P26" i="1"/>
  <c r="L58" i="1" s="1"/>
  <c r="O26" i="1"/>
  <c r="M26" i="1"/>
  <c r="P25" i="1"/>
  <c r="L57" i="1" s="1"/>
  <c r="O25" i="1"/>
  <c r="M25" i="1"/>
  <c r="P24" i="1"/>
  <c r="L56" i="1" s="1"/>
  <c r="O24" i="1"/>
  <c r="M24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P11" i="1"/>
  <c r="L43" i="1" s="1"/>
  <c r="O11" i="1"/>
  <c r="M11" i="1"/>
  <c r="P10" i="1"/>
  <c r="L42" i="1" s="1"/>
  <c r="O10" i="1"/>
  <c r="M10" i="1"/>
  <c r="P9" i="1"/>
  <c r="O9" i="1"/>
  <c r="M9" i="1"/>
  <c r="P27" i="1" l="1"/>
  <c r="M37" i="1"/>
  <c r="L33" i="1" s="1"/>
  <c r="N27" i="1"/>
  <c r="L41" i="1"/>
  <c r="L34" i="1" l="1"/>
  <c r="L36" i="1"/>
  <c r="L35" i="1"/>
  <c r="L37" i="1" l="1"/>
</calcChain>
</file>

<file path=xl/comments1.xml><?xml version="1.0" encoding="utf-8"?>
<comments xmlns="http://schemas.openxmlformats.org/spreadsheetml/2006/main">
  <authors>
    <author>UVI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UVI:</t>
        </r>
        <r>
          <rPr>
            <sz val="9"/>
            <color indexed="81"/>
            <rFont val="Tahoma"/>
            <family val="2"/>
          </rPr>
          <t xml:space="preserve">
con la finalidad de realizar recorridos de vigilancia por el primer cuadro del Municipio para identificar menores en estado de vulnerabilidad y sean ingresados en calidad de Resguardo y/o Depósito a las instalaciones de CANNAT.</t>
        </r>
      </text>
    </comment>
  </commentList>
</comments>
</file>

<file path=xl/sharedStrings.xml><?xml version="1.0" encoding="utf-8"?>
<sst xmlns="http://schemas.openxmlformats.org/spreadsheetml/2006/main" count="142" uniqueCount="64">
  <si>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</si>
  <si>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</si>
  <si>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</si>
  <si>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</si>
  <si>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</si>
  <si>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</si>
  <si>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</si>
  <si>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</si>
  <si>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</si>
  <si>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</si>
  <si>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</si>
  <si>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</si>
  <si>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</si>
  <si>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</si>
  <si>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</si>
  <si>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</si>
  <si>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</si>
  <si>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</si>
  <si>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</si>
  <si>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</si>
  <si>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</si>
  <si>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</si>
  <si>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</si>
  <si>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</si>
  <si>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</si>
  <si>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</si>
  <si>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</si>
  <si>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</si>
  <si>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</si>
  <si>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</si>
  <si>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</si>
  <si>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</si>
  <si>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</si>
  <si>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</si>
  <si>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</si>
  <si>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ACOMPAÑAMIENTO AL DOMICILIO DE LAS P/R</t>
  </si>
  <si>
    <t>LA ASUNCION</t>
  </si>
  <si>
    <t>ATENCIONES CANNAT</t>
  </si>
  <si>
    <t>ENTREGAS CANNAT                       (ACTAS CIRCUNSTANCIADAS)</t>
  </si>
  <si>
    <t>ACOMPAÑAMIENTO A SALME</t>
  </si>
  <si>
    <t>ACOMPAÑAMIENTO Y/O SE ACUDE AL CENTRO DE JUSTICIA PARA LA MUJER</t>
  </si>
  <si>
    <t>24x48</t>
  </si>
  <si>
    <t>ATENCIÓN Y AUXILIO PSICOLÓGICO</t>
  </si>
  <si>
    <t xml:space="preserve">CANALIZACIÓN A ALBERGUES </t>
  </si>
  <si>
    <t>ATENCIONES Y AUXILIO PSICOLÓGICO</t>
  </si>
  <si>
    <t xml:space="preserve">VISITAS DOMICILIARIAS </t>
  </si>
  <si>
    <t>CANALIZACIÓN A ALBERGUES</t>
  </si>
  <si>
    <t>ACOMPAÑAMIENTOS A FISCALÍA CALLE 14/ PGR</t>
  </si>
  <si>
    <t>ACOMPAÑAMIENTO Y/O SE ACUDE A SMM/HOSPITAL CIVIL/CRUZ ROJA TOLUQUILLA y/o PARQUE MORELOS</t>
  </si>
  <si>
    <t>ACUDIR A CONFERENCIAS, TALLERES, JORNADAS ACADÉMICAS E IMPARTICION DE TEMAS. DIFUSION DE SERVICIOS EN LAS COLONIAS</t>
  </si>
  <si>
    <t>ACUDIR A CONFERENCIAS, TALLERES Y JORNADAS ACADÉMICAS E IMPARTICIÓN DE TEMAS. DIFUSION DE LOS SERVICIOS EN LAS COLONIAS</t>
  </si>
  <si>
    <t>CORRESPONDIENTE AL PERIODO DEL 01 AL 30 DE JUNIO DEL 2019</t>
  </si>
  <si>
    <t>INSTALACIONES DE LA UNIDAD ESPECIALIZADA EN VIOLENCIA INTRAFAMILIAR Y DE GENERO UVI</t>
  </si>
  <si>
    <t>RESIDENCIAL LA SOLEDAD</t>
  </si>
  <si>
    <t>INSTALACIONES DE LA SUB DIRECCIÓN DE PREVENCION SOCIAL Y DEL DELITO</t>
  </si>
  <si>
    <t xml:space="preserve">ACUDIR EN APOYO DEL ÁREA OPERATIVA A EVENTOS MUNICIPALES </t>
  </si>
  <si>
    <t xml:space="preserve">ACOMPAÑAMIENTOS A FISCALÍA CALLE 14 / PGR / FISCALÍA GENERAL /ALERTA AMBER Y/O PROTOCOLO ALBA </t>
  </si>
  <si>
    <t>ACOMPAÑAMIENTO Y/O SE ACUDE A S.M.M. / HOSPITAL CIVIL / MATERNIDAD LÓPEZ MATEOS / CRUZ ROJA TOLUQUILLA / PARQUE MORELOS / IJCF/ CENTRAL CAMIONERA / DELEGACIONES MUNICIPALES / PRESIDENCIA MUNICIPAL</t>
  </si>
  <si>
    <t>ACOMPAÑAMIENTO Y/O SE ACUDE  AL DOMICILIO DE LAS P/R   /  AL DOMICILIO DONDE SE ENCUENTREN LAS P/R</t>
  </si>
  <si>
    <t>INTERVENCIÓN DOMICILIARIAS</t>
  </si>
  <si>
    <t>GUARDIAS NOCTURNAS POR PERSONAL DE UVI EN APOYO A PERSONAL DE CANNAT</t>
  </si>
  <si>
    <t>ENTREGAS CANNAT                                      (CON Y SIN ACTA CIRCUNSTANCIADA)</t>
  </si>
  <si>
    <t>DOMICILIOS VARIOS</t>
  </si>
  <si>
    <t xml:space="preserve">EN EL MARCO DE LOS FESTEJOS MUNICIPALES Y CULTURALES, PERSONAL ACUDE EN APOYO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</si>
</sst>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8.5"/>
      <color rgb="FF000000"/>
      <name val="Century Gothic"/>
      <family val="2"/>
    </font>
    <font>
      <sz val="9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8.5"/>
      <color rgb="FF000000"/>
      <name val="Century Gothic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</fills>
  <borders count="48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JUNIO 2019'!$L$40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JUNIO 2019'!$K$41:$K$58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ACUDIR EN APOYO DEL ÁREA OPERATIVA A EVENTOS MUNICIPALES 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GUARDIAS NOCTURNAS POR PERSONAL DE UVI EN APOYO A PERSONAL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JUNIO 2019'!$L$41:$L$58</c:f>
              <c:numCache>
                <c:formatCode>General</c:formatCode>
                <c:ptCount val="18"/>
                <c:pt idx="0">
                  <c:v>47</c:v>
                </c:pt>
                <c:pt idx="1">
                  <c:v>43</c:v>
                </c:pt>
                <c:pt idx="2">
                  <c:v>7</c:v>
                </c:pt>
                <c:pt idx="3">
                  <c:v>25</c:v>
                </c:pt>
                <c:pt idx="4">
                  <c:v>8</c:v>
                </c:pt>
                <c:pt idx="5">
                  <c:v>18</c:v>
                </c:pt>
                <c:pt idx="6">
                  <c:v>12</c:v>
                </c:pt>
                <c:pt idx="7">
                  <c:v>9</c:v>
                </c:pt>
                <c:pt idx="8">
                  <c:v>12</c:v>
                </c:pt>
                <c:pt idx="9">
                  <c:v>0</c:v>
                </c:pt>
                <c:pt idx="10">
                  <c:v>6</c:v>
                </c:pt>
                <c:pt idx="11">
                  <c:v>32</c:v>
                </c:pt>
                <c:pt idx="12">
                  <c:v>1</c:v>
                </c:pt>
                <c:pt idx="13">
                  <c:v>21</c:v>
                </c:pt>
                <c:pt idx="14">
                  <c:v>43</c:v>
                </c:pt>
                <c:pt idx="15">
                  <c:v>23</c:v>
                </c:pt>
                <c:pt idx="16">
                  <c:v>25</c:v>
                </c:pt>
                <c:pt idx="1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5.4026444477985928E-2"/>
          <c:y val="5.1223781086766694E-2"/>
          <c:w val="0.89194692584563895"/>
          <c:h val="0.55770874364656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JUNIO 2019'!$L$31:$L$32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JUNIO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JUNIO 2019'!$L$33:$L$36</c:f>
              <c:numCache>
                <c:formatCode>General</c:formatCode>
                <c:ptCount val="4"/>
                <c:pt idx="0">
                  <c:v>11.014492753623188</c:v>
                </c:pt>
                <c:pt idx="1">
                  <c:v>6.0869565217391308</c:v>
                </c:pt>
                <c:pt idx="2">
                  <c:v>16.231884057971016</c:v>
                </c:pt>
                <c:pt idx="3">
                  <c:v>66.666666666666671</c:v>
                </c:pt>
              </c:numCache>
            </c:numRef>
          </c:val>
        </c:ser>
        <c:ser>
          <c:idx val="1"/>
          <c:order val="1"/>
          <c:tx>
            <c:strRef>
              <c:f>'UVI JUNIO 2019'!$M$31:$M$32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'UVI JUNIO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JUNIO 2019'!$M$33:$M$36</c:f>
              <c:numCache>
                <c:formatCode>General</c:formatCode>
                <c:ptCount val="4"/>
                <c:pt idx="0">
                  <c:v>38</c:v>
                </c:pt>
                <c:pt idx="1">
                  <c:v>21</c:v>
                </c:pt>
                <c:pt idx="2">
                  <c:v>56</c:v>
                </c:pt>
                <c:pt idx="3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'[1]UVI QUINCENAL'!$L$40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'[1]UVI QUINCENAL'!$K$41:$K$58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ACUDIR EN APOYO DEL ÁREA OPERATIVA A EVENTOS MUNICIPALES 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GUARDIAS NOCTURNAS POR PERSONAL DE UVI EN APOYO A PERSONAL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'[1]UVI QUINCENAL'!$L$41:$L$58</c:f>
              <c:numCache>
                <c:formatCode>General</c:formatCode>
                <c:ptCount val="18"/>
                <c:pt idx="0">
                  <c:v>29</c:v>
                </c:pt>
                <c:pt idx="1">
                  <c:v>15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16</c:v>
                </c:pt>
                <c:pt idx="12">
                  <c:v>1</c:v>
                </c:pt>
                <c:pt idx="13">
                  <c:v>15</c:v>
                </c:pt>
                <c:pt idx="14">
                  <c:v>34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5.4026444477985928E-2"/>
          <c:y val="5.1223781086766694E-2"/>
          <c:w val="0.89194692584563895"/>
          <c:h val="0.55770874364656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'[1]UVI QUINCENAL'!$L$31:$L$32</c:f>
              <c:strCache>
                <c:ptCount val="1"/>
                <c:pt idx="0">
                  <c:v>0 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'[1]UVI QUINCENAL'!$L$33:$L$36</c:f>
              <c:numCache>
                <c:formatCode>General</c:formatCode>
                <c:ptCount val="4"/>
                <c:pt idx="0">
                  <c:v>5.8479532163742691</c:v>
                </c:pt>
                <c:pt idx="1">
                  <c:v>5.2631578947368425</c:v>
                </c:pt>
                <c:pt idx="2">
                  <c:v>15.789473684210526</c:v>
                </c:pt>
                <c:pt idx="3">
                  <c:v>73.099415204678365</c:v>
                </c:pt>
              </c:numCache>
            </c:numRef>
          </c:val>
        </c:ser>
        <c:ser>
          <c:idx val="1"/>
          <c:order val="1"/>
          <c:tx>
            <c:strRef>
              <c:f>'[1]UVI QUINCENAL'!$M$31:$M$32</c:f>
              <c:strCache>
                <c:ptCount val="1"/>
                <c:pt idx="0">
                  <c:v>0 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'[1]UVI QUINCENAL'!$M$33:$M$36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27</c:v>
                </c:pt>
                <c:pt idx="3">
                  <c:v>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68793</xdr:colOff>
      <xdr:row>43</xdr:row>
      <xdr:rowOff>376765</xdr:rowOff>
    </xdr:from>
    <xdr:to>
      <xdr:col>9</xdr:col>
      <xdr:colOff>820208</xdr:colOff>
      <xdr:row>75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52917</xdr:colOff>
      <xdr:row>28</xdr:row>
      <xdr:rowOff>63500</xdr:rowOff>
    </xdr:from>
    <xdr:to>
      <xdr:col>8</xdr:col>
      <xdr:colOff>730250</xdr:colOff>
      <xdr:row>41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68793</xdr:colOff>
      <xdr:row>43</xdr:row>
      <xdr:rowOff>376765</xdr:rowOff>
    </xdr:from>
    <xdr:to>
      <xdr:col>9</xdr:col>
      <xdr:colOff>820208</xdr:colOff>
      <xdr:row>75</xdr:row>
      <xdr:rowOff>133350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52917</xdr:colOff>
      <xdr:row>28</xdr:row>
      <xdr:rowOff>63500</xdr:rowOff>
    </xdr:from>
    <xdr:to>
      <xdr:col>8</xdr:col>
      <xdr:colOff>730250</xdr:colOff>
      <xdr:row>41</xdr:row>
      <xdr:rowOff>10583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orrante\Downloads\INFORME%20QUINCENAL%20UVI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I QUINCENAL"/>
      <sheetName val="Hoja1"/>
    </sheetNames>
    <sheetDataSet>
      <sheetData sheetId="0">
        <row r="31">
          <cell r="L31">
            <v>0</v>
          </cell>
          <cell r="M31">
            <v>0</v>
          </cell>
        </row>
        <row r="32">
          <cell r="L32" t="str">
            <v>PORCENTAJE</v>
          </cell>
          <cell r="M32" t="str">
            <v>CANTIDAD</v>
          </cell>
        </row>
        <row r="33">
          <cell r="K33" t="str">
            <v xml:space="preserve">NIÑOS </v>
          </cell>
          <cell r="L33">
            <v>5.8479532163742691</v>
          </cell>
          <cell r="M33">
            <v>10</v>
          </cell>
        </row>
        <row r="34">
          <cell r="K34" t="str">
            <v>NIÑAS</v>
          </cell>
          <cell r="L34">
            <v>5.2631578947368425</v>
          </cell>
          <cell r="M34">
            <v>9</v>
          </cell>
        </row>
        <row r="35">
          <cell r="K35" t="str">
            <v>HOMBRES</v>
          </cell>
          <cell r="L35">
            <v>15.789473684210526</v>
          </cell>
          <cell r="M35">
            <v>27</v>
          </cell>
        </row>
        <row r="36">
          <cell r="K36" t="str">
            <v>MUJERES</v>
          </cell>
          <cell r="L36">
            <v>73.099415204678365</v>
          </cell>
          <cell r="M36">
            <v>125</v>
          </cell>
        </row>
        <row r="40">
          <cell r="L40" t="str">
            <v>TOTALES</v>
          </cell>
        </row>
        <row r="41">
          <cell r="K41" t="str">
            <v>ASESORIAS JURÍDICAS</v>
          </cell>
          <cell r="L41">
            <v>29</v>
          </cell>
        </row>
        <row r="42">
          <cell r="K42" t="str">
            <v>TERAPIAS PSICOLÓGICAS INDIVIDUALES</v>
          </cell>
          <cell r="L42">
            <v>15</v>
          </cell>
        </row>
        <row r="43">
          <cell r="K43" t="str">
            <v>ACUDIR A CONFERENCIAS, TALLERES Y JORNADAS ACADÉMICAS E IMPARTICIÓN DE TEMAS. DIFUSION DE LOS SERVICIOS EN LAS COLONIAS</v>
          </cell>
          <cell r="L43">
            <v>6</v>
          </cell>
        </row>
        <row r="44">
          <cell r="K44" t="str">
            <v xml:space="preserve">ACUDIR EN APOYO DEL ÁREA OPERATIVA A EVENTOS MUNICIPALES </v>
          </cell>
          <cell r="L44">
            <v>2</v>
          </cell>
        </row>
        <row r="45">
          <cell r="K45" t="str">
            <v>ACOMPAÑAMIENTOS A FISCALÍA CALLE 14/ PGR</v>
          </cell>
          <cell r="L45">
            <v>7</v>
          </cell>
        </row>
        <row r="46">
          <cell r="K46" t="str">
            <v>ACOMPAÑAMIENTO Y/O SE ACUDE A SMM/HOSPITAL CIVIL/CRUZ ROJA TOLUQUILLA y/o PARQUE MORELOS</v>
          </cell>
          <cell r="L46">
            <v>9</v>
          </cell>
        </row>
        <row r="47">
          <cell r="K47" t="str">
            <v>ACOMPAÑAMIENTO Y/O SE ACUDE AL CENTRO DE JUSTICIA PARA LA MUJER</v>
          </cell>
          <cell r="L47">
            <v>3</v>
          </cell>
        </row>
        <row r="48">
          <cell r="K48" t="str">
            <v xml:space="preserve">ACOMPAÑAMIENTO A CIUDAD NIÑEZ </v>
          </cell>
          <cell r="L48">
            <v>4</v>
          </cell>
        </row>
        <row r="49">
          <cell r="K49" t="str">
            <v>ACOMPAÑAMIENTO AL DOMICILIO DE LAS P/R</v>
          </cell>
          <cell r="L49">
            <v>7</v>
          </cell>
        </row>
        <row r="50">
          <cell r="K50" t="str">
            <v>ACOMPAÑAMIENTO A SALME</v>
          </cell>
          <cell r="L50">
            <v>0</v>
          </cell>
        </row>
        <row r="51">
          <cell r="K51" t="str">
            <v>CANALIZACIÓN INTERNA</v>
          </cell>
          <cell r="L51">
            <v>2</v>
          </cell>
        </row>
        <row r="52">
          <cell r="K52" t="str">
            <v>CANALIZACIÓN A OTRAS INSTITUCIONES</v>
          </cell>
          <cell r="L52">
            <v>16</v>
          </cell>
        </row>
        <row r="53">
          <cell r="K53" t="str">
            <v>CANALIZACIÓN A ALBERGUES</v>
          </cell>
          <cell r="L53">
            <v>1</v>
          </cell>
        </row>
        <row r="54">
          <cell r="K54" t="str">
            <v xml:space="preserve">VISITAS DOMICILIARIAS </v>
          </cell>
          <cell r="L54">
            <v>15</v>
          </cell>
        </row>
        <row r="55">
          <cell r="K55" t="str">
            <v>GUARDIAS NOCTURNAS POR PERSONAL DE UVI EN APOYO A PERSONAL DE CANNAT</v>
          </cell>
          <cell r="L55">
            <v>34</v>
          </cell>
        </row>
        <row r="56">
          <cell r="K56" t="str">
            <v>ENTREGAS CANNAT                       (ACTAS CIRCUNSTANCIADAS)</v>
          </cell>
          <cell r="L56">
            <v>6</v>
          </cell>
        </row>
        <row r="57">
          <cell r="K57" t="str">
            <v>ATENCIONES CANNAT</v>
          </cell>
          <cell r="L57">
            <v>7</v>
          </cell>
        </row>
        <row r="58">
          <cell r="K58" t="str">
            <v>ATENCIONES Y AUXILIO PSICOLÓGICO</v>
          </cell>
          <cell r="L58">
            <v>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0"/>
  <sheetViews>
    <sheetView tabSelected="1" zoomScaleNormal="100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6384" width="11.42578125" style="1"/>
  </cols>
  <sheetData>
    <row r="1" spans="2:16" ht="15.75" thickBot="1" x14ac:dyDescent="0.3"/>
    <row r="2" spans="2:16" x14ac:dyDescent="0.2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x14ac:dyDescent="0.25"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2:16" x14ac:dyDescent="0.25">
      <c r="B4" s="82" t="s">
        <v>51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2:16" ht="15.75" thickBot="1" x14ac:dyDescent="0.3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2:16" s="2" customFormat="1" ht="16.5" customHeight="1" thickTop="1" thickBot="1" x14ac:dyDescent="0.3">
      <c r="B6" s="72" t="s">
        <v>1</v>
      </c>
      <c r="C6" s="72"/>
      <c r="D6" s="72"/>
      <c r="E6" s="75" t="s">
        <v>2</v>
      </c>
      <c r="F6" s="76"/>
      <c r="G6" s="76"/>
      <c r="H6" s="77"/>
      <c r="I6" s="72" t="s">
        <v>3</v>
      </c>
      <c r="J6" s="72"/>
      <c r="K6" s="78" t="s">
        <v>4</v>
      </c>
      <c r="L6" s="78" t="s">
        <v>5</v>
      </c>
      <c r="M6" s="72" t="s">
        <v>6</v>
      </c>
      <c r="N6" s="72" t="s">
        <v>7</v>
      </c>
      <c r="O6" s="78" t="s">
        <v>8</v>
      </c>
      <c r="P6" s="72" t="s">
        <v>9</v>
      </c>
    </row>
    <row r="7" spans="2:16" s="2" customFormat="1" ht="25.5" customHeight="1" thickBot="1" x14ac:dyDescent="0.3">
      <c r="B7" s="73"/>
      <c r="C7" s="73"/>
      <c r="D7" s="73"/>
      <c r="E7" s="80" t="s">
        <v>10</v>
      </c>
      <c r="F7" s="81"/>
      <c r="G7" s="80" t="s">
        <v>11</v>
      </c>
      <c r="H7" s="81"/>
      <c r="I7" s="73"/>
      <c r="J7" s="73"/>
      <c r="K7" s="79"/>
      <c r="L7" s="79"/>
      <c r="M7" s="73"/>
      <c r="N7" s="73"/>
      <c r="O7" s="79"/>
      <c r="P7" s="73"/>
    </row>
    <row r="8" spans="2:16" ht="25.5" customHeight="1" thickBot="1" x14ac:dyDescent="0.3">
      <c r="B8" s="74"/>
      <c r="C8" s="74"/>
      <c r="D8" s="74"/>
      <c r="E8" s="3" t="s">
        <v>12</v>
      </c>
      <c r="F8" s="3" t="s">
        <v>13</v>
      </c>
      <c r="G8" s="3" t="s">
        <v>14</v>
      </c>
      <c r="H8" s="3" t="s">
        <v>15</v>
      </c>
      <c r="I8" s="74"/>
      <c r="J8" s="74"/>
      <c r="K8" s="73"/>
      <c r="L8" s="73"/>
      <c r="M8" s="74"/>
      <c r="N8" s="74"/>
      <c r="O8" s="73"/>
      <c r="P8" s="74"/>
    </row>
    <row r="9" spans="2:16" ht="41.25" customHeight="1" thickBot="1" x14ac:dyDescent="0.3">
      <c r="B9" s="88" t="s">
        <v>16</v>
      </c>
      <c r="C9" s="89"/>
      <c r="D9" s="90"/>
      <c r="E9" s="4">
        <v>0</v>
      </c>
      <c r="F9" s="5">
        <v>0</v>
      </c>
      <c r="G9" s="6">
        <v>11</v>
      </c>
      <c r="H9" s="6">
        <v>36</v>
      </c>
      <c r="I9" s="49" t="s">
        <v>52</v>
      </c>
      <c r="J9" s="50"/>
      <c r="K9" s="5" t="s">
        <v>53</v>
      </c>
      <c r="L9" s="5" t="s">
        <v>41</v>
      </c>
      <c r="M9" s="6">
        <f>SUM(E9:H9)</f>
        <v>47</v>
      </c>
      <c r="N9" s="6" t="s">
        <v>17</v>
      </c>
      <c r="O9" s="6">
        <f>SUM(E9:H9)</f>
        <v>47</v>
      </c>
      <c r="P9" s="6">
        <f>SUM(E9+F9+G9+H9)</f>
        <v>47</v>
      </c>
    </row>
    <row r="10" spans="2:16" ht="39.75" customHeight="1" thickBot="1" x14ac:dyDescent="0.3">
      <c r="B10" s="85" t="s">
        <v>18</v>
      </c>
      <c r="C10" s="86"/>
      <c r="D10" s="87"/>
      <c r="E10" s="4">
        <v>0</v>
      </c>
      <c r="F10" s="5">
        <v>0</v>
      </c>
      <c r="G10" s="6">
        <v>4</v>
      </c>
      <c r="H10" s="6">
        <v>39</v>
      </c>
      <c r="I10" s="49" t="s">
        <v>54</v>
      </c>
      <c r="J10" s="50"/>
      <c r="K10" s="5" t="s">
        <v>36</v>
      </c>
      <c r="L10" s="5" t="s">
        <v>41</v>
      </c>
      <c r="M10" s="6">
        <f>SUM(E10:H10)</f>
        <v>43</v>
      </c>
      <c r="N10" s="6" t="s">
        <v>17</v>
      </c>
      <c r="O10" s="6">
        <f t="shared" ref="O10:O25" si="0">SUM(E10:H10)</f>
        <v>43</v>
      </c>
      <c r="P10" s="6">
        <f>SUM(E10+F10+G10+H10)</f>
        <v>43</v>
      </c>
    </row>
    <row r="11" spans="2:16" ht="57" customHeight="1" thickBot="1" x14ac:dyDescent="0.3">
      <c r="B11" s="85" t="s">
        <v>49</v>
      </c>
      <c r="C11" s="86"/>
      <c r="D11" s="87"/>
      <c r="E11" s="4">
        <v>0</v>
      </c>
      <c r="F11" s="5">
        <v>0</v>
      </c>
      <c r="G11" s="6">
        <v>1</v>
      </c>
      <c r="H11" s="6">
        <v>6</v>
      </c>
      <c r="I11" s="49" t="s">
        <v>52</v>
      </c>
      <c r="J11" s="50"/>
      <c r="K11" s="5" t="s">
        <v>53</v>
      </c>
      <c r="L11" s="5" t="s">
        <v>41</v>
      </c>
      <c r="M11" s="6">
        <f>SUM(E11:H11)</f>
        <v>7</v>
      </c>
      <c r="N11" s="6" t="s">
        <v>17</v>
      </c>
      <c r="O11" s="6">
        <f>SUM(E11:H11)</f>
        <v>7</v>
      </c>
      <c r="P11" s="6">
        <f>SUM(E11+F11+G11+H11)</f>
        <v>7</v>
      </c>
    </row>
    <row r="12" spans="2:16" ht="42" customHeight="1" thickBot="1" x14ac:dyDescent="0.3">
      <c r="B12" s="85" t="s">
        <v>63</v>
      </c>
      <c r="C12" s="86"/>
      <c r="D12" s="87"/>
      <c r="E12" s="4">
        <v>0</v>
      </c>
      <c r="F12" s="5">
        <v>0</v>
      </c>
      <c r="G12" s="6">
        <v>8</v>
      </c>
      <c r="H12" s="6">
        <v>17</v>
      </c>
      <c r="I12" s="49" t="s">
        <v>52</v>
      </c>
      <c r="J12" s="50"/>
      <c r="K12" s="5" t="s">
        <v>53</v>
      </c>
      <c r="L12" s="5" t="s">
        <v>41</v>
      </c>
      <c r="M12" s="6">
        <f t="shared" ref="M12:M18" si="1">SUM(E12:H12)</f>
        <v>25</v>
      </c>
      <c r="N12" s="6" t="s">
        <v>17</v>
      </c>
      <c r="O12" s="6">
        <f t="shared" si="0"/>
        <v>25</v>
      </c>
      <c r="P12" s="6">
        <f t="shared" ref="P12:P25" si="2">E12+F12+G12+H12</f>
        <v>25</v>
      </c>
    </row>
    <row r="13" spans="2:16" ht="40.5" customHeight="1" thickBot="1" x14ac:dyDescent="0.3">
      <c r="B13" s="85" t="s">
        <v>56</v>
      </c>
      <c r="C13" s="86"/>
      <c r="D13" s="87"/>
      <c r="E13" s="4">
        <v>0</v>
      </c>
      <c r="F13" s="5">
        <v>2</v>
      </c>
      <c r="G13" s="6">
        <v>3</v>
      </c>
      <c r="H13" s="6">
        <v>3</v>
      </c>
      <c r="I13" s="49" t="s">
        <v>52</v>
      </c>
      <c r="J13" s="50"/>
      <c r="K13" s="5" t="s">
        <v>53</v>
      </c>
      <c r="L13" s="5" t="s">
        <v>41</v>
      </c>
      <c r="M13" s="6">
        <f t="shared" si="1"/>
        <v>8</v>
      </c>
      <c r="N13" s="6" t="s">
        <v>17</v>
      </c>
      <c r="O13" s="6">
        <f t="shared" si="0"/>
        <v>8</v>
      </c>
      <c r="P13" s="6">
        <f t="shared" si="2"/>
        <v>8</v>
      </c>
    </row>
    <row r="14" spans="2:16" ht="51" customHeight="1" thickBot="1" x14ac:dyDescent="0.3">
      <c r="B14" s="85" t="s">
        <v>57</v>
      </c>
      <c r="C14" s="86"/>
      <c r="D14" s="87"/>
      <c r="E14" s="4">
        <v>3</v>
      </c>
      <c r="F14" s="5">
        <v>4</v>
      </c>
      <c r="G14" s="6">
        <v>1</v>
      </c>
      <c r="H14" s="6">
        <v>10</v>
      </c>
      <c r="I14" s="49" t="s">
        <v>52</v>
      </c>
      <c r="J14" s="50"/>
      <c r="K14" s="5" t="s">
        <v>53</v>
      </c>
      <c r="L14" s="5" t="s">
        <v>41</v>
      </c>
      <c r="M14" s="6">
        <f t="shared" si="1"/>
        <v>18</v>
      </c>
      <c r="N14" s="6" t="s">
        <v>17</v>
      </c>
      <c r="O14" s="6">
        <f t="shared" si="0"/>
        <v>18</v>
      </c>
      <c r="P14" s="6">
        <f t="shared" si="2"/>
        <v>18</v>
      </c>
    </row>
    <row r="15" spans="2:16" ht="42.75" customHeight="1" thickBot="1" x14ac:dyDescent="0.3">
      <c r="B15" s="85" t="s">
        <v>40</v>
      </c>
      <c r="C15" s="86"/>
      <c r="D15" s="87"/>
      <c r="E15" s="4">
        <v>0</v>
      </c>
      <c r="F15" s="5">
        <v>0</v>
      </c>
      <c r="G15" s="6">
        <v>0</v>
      </c>
      <c r="H15" s="6">
        <v>12</v>
      </c>
      <c r="I15" s="49" t="s">
        <v>52</v>
      </c>
      <c r="J15" s="50"/>
      <c r="K15" s="5" t="s">
        <v>53</v>
      </c>
      <c r="L15" s="5" t="s">
        <v>41</v>
      </c>
      <c r="M15" s="6">
        <f t="shared" si="1"/>
        <v>12</v>
      </c>
      <c r="N15" s="6" t="s">
        <v>17</v>
      </c>
      <c r="O15" s="6">
        <f t="shared" si="0"/>
        <v>12</v>
      </c>
      <c r="P15" s="6">
        <f t="shared" si="2"/>
        <v>12</v>
      </c>
    </row>
    <row r="16" spans="2:16" ht="39.75" customHeight="1" thickBot="1" x14ac:dyDescent="0.3">
      <c r="B16" s="51" t="s">
        <v>32</v>
      </c>
      <c r="C16" s="52"/>
      <c r="D16" s="53"/>
      <c r="E16" s="4">
        <v>1</v>
      </c>
      <c r="F16" s="5">
        <v>3</v>
      </c>
      <c r="G16" s="6">
        <v>2</v>
      </c>
      <c r="H16" s="6">
        <v>3</v>
      </c>
      <c r="I16" s="49" t="s">
        <v>52</v>
      </c>
      <c r="J16" s="50"/>
      <c r="K16" s="5" t="s">
        <v>53</v>
      </c>
      <c r="L16" s="5" t="s">
        <v>41</v>
      </c>
      <c r="M16" s="6">
        <f t="shared" si="1"/>
        <v>9</v>
      </c>
      <c r="N16" s="6" t="s">
        <v>17</v>
      </c>
      <c r="O16" s="6">
        <f t="shared" si="0"/>
        <v>9</v>
      </c>
      <c r="P16" s="6">
        <f t="shared" si="2"/>
        <v>9</v>
      </c>
    </row>
    <row r="17" spans="2:16" ht="39" customHeight="1" thickBot="1" x14ac:dyDescent="0.3">
      <c r="B17" s="51" t="s">
        <v>58</v>
      </c>
      <c r="C17" s="52"/>
      <c r="D17" s="53"/>
      <c r="E17" s="4">
        <v>1</v>
      </c>
      <c r="F17" s="5">
        <v>0</v>
      </c>
      <c r="G17" s="6">
        <v>1</v>
      </c>
      <c r="H17" s="6">
        <v>10</v>
      </c>
      <c r="I17" s="49" t="s">
        <v>52</v>
      </c>
      <c r="J17" s="50"/>
      <c r="K17" s="5" t="s">
        <v>53</v>
      </c>
      <c r="L17" s="5" t="s">
        <v>41</v>
      </c>
      <c r="M17" s="6">
        <f t="shared" si="1"/>
        <v>12</v>
      </c>
      <c r="N17" s="6" t="s">
        <v>17</v>
      </c>
      <c r="O17" s="6">
        <f t="shared" si="0"/>
        <v>12</v>
      </c>
      <c r="P17" s="6">
        <f t="shared" si="2"/>
        <v>12</v>
      </c>
    </row>
    <row r="18" spans="2:16" ht="40.5" customHeight="1" thickBot="1" x14ac:dyDescent="0.3">
      <c r="B18" s="51" t="s">
        <v>39</v>
      </c>
      <c r="C18" s="52"/>
      <c r="D18" s="53"/>
      <c r="E18" s="5">
        <v>0</v>
      </c>
      <c r="F18" s="5">
        <v>0</v>
      </c>
      <c r="G18" s="6">
        <v>0</v>
      </c>
      <c r="H18" s="6">
        <v>0</v>
      </c>
      <c r="I18" s="49" t="s">
        <v>52</v>
      </c>
      <c r="J18" s="50"/>
      <c r="K18" s="5" t="s">
        <v>53</v>
      </c>
      <c r="L18" s="5" t="s">
        <v>41</v>
      </c>
      <c r="M18" s="6">
        <f t="shared" si="1"/>
        <v>0</v>
      </c>
      <c r="N18" s="6" t="s">
        <v>17</v>
      </c>
      <c r="O18" s="6">
        <f t="shared" si="0"/>
        <v>0</v>
      </c>
      <c r="P18" s="6">
        <f t="shared" si="2"/>
        <v>0</v>
      </c>
    </row>
    <row r="19" spans="2:16" ht="37.5" customHeight="1" thickBot="1" x14ac:dyDescent="0.3">
      <c r="B19" s="51" t="s">
        <v>33</v>
      </c>
      <c r="C19" s="52"/>
      <c r="D19" s="53"/>
      <c r="E19" s="5">
        <v>0</v>
      </c>
      <c r="F19" s="5">
        <v>0</v>
      </c>
      <c r="G19" s="7">
        <v>1</v>
      </c>
      <c r="H19" s="6">
        <v>5</v>
      </c>
      <c r="I19" s="49" t="s">
        <v>52</v>
      </c>
      <c r="J19" s="50"/>
      <c r="K19" s="5" t="s">
        <v>53</v>
      </c>
      <c r="L19" s="5" t="s">
        <v>41</v>
      </c>
      <c r="M19" s="6">
        <f>SUM(E19:H19)</f>
        <v>6</v>
      </c>
      <c r="N19" s="6" t="s">
        <v>17</v>
      </c>
      <c r="O19" s="6">
        <f t="shared" si="0"/>
        <v>6</v>
      </c>
      <c r="P19" s="6">
        <f t="shared" si="2"/>
        <v>6</v>
      </c>
    </row>
    <row r="20" spans="2:16" ht="36" customHeight="1" thickBot="1" x14ac:dyDescent="0.3">
      <c r="B20" s="54" t="s">
        <v>19</v>
      </c>
      <c r="C20" s="55"/>
      <c r="D20" s="56"/>
      <c r="E20" s="5">
        <v>0</v>
      </c>
      <c r="F20" s="5">
        <v>0</v>
      </c>
      <c r="G20" s="6">
        <v>8</v>
      </c>
      <c r="H20" s="6">
        <v>24</v>
      </c>
      <c r="I20" s="49" t="s">
        <v>52</v>
      </c>
      <c r="J20" s="50"/>
      <c r="K20" s="5" t="s">
        <v>53</v>
      </c>
      <c r="L20" s="5" t="s">
        <v>41</v>
      </c>
      <c r="M20" s="6">
        <f>SUM(E20:H20)</f>
        <v>32</v>
      </c>
      <c r="N20" s="6" t="s">
        <v>17</v>
      </c>
      <c r="O20" s="8">
        <f t="shared" si="0"/>
        <v>32</v>
      </c>
      <c r="P20" s="6">
        <f t="shared" si="2"/>
        <v>32</v>
      </c>
    </row>
    <row r="21" spans="2:16" ht="45" customHeight="1" thickBot="1" x14ac:dyDescent="0.3">
      <c r="B21" s="54" t="s">
        <v>43</v>
      </c>
      <c r="C21" s="55"/>
      <c r="D21" s="56"/>
      <c r="E21" s="5">
        <v>0</v>
      </c>
      <c r="F21" s="5">
        <v>0</v>
      </c>
      <c r="G21" s="6">
        <v>1</v>
      </c>
      <c r="H21" s="6">
        <v>0</v>
      </c>
      <c r="I21" s="49" t="s">
        <v>52</v>
      </c>
      <c r="J21" s="50"/>
      <c r="K21" s="5" t="s">
        <v>53</v>
      </c>
      <c r="L21" s="5" t="s">
        <v>41</v>
      </c>
      <c r="M21" s="6">
        <f t="shared" ref="M21:M25" si="3">SUM(E21:H21)</f>
        <v>1</v>
      </c>
      <c r="N21" s="6" t="s">
        <v>17</v>
      </c>
      <c r="O21" s="8">
        <f t="shared" si="0"/>
        <v>1</v>
      </c>
      <c r="P21" s="6">
        <f t="shared" si="2"/>
        <v>1</v>
      </c>
    </row>
    <row r="22" spans="2:16" ht="42.75" customHeight="1" thickBot="1" x14ac:dyDescent="0.3">
      <c r="B22" s="54" t="s">
        <v>59</v>
      </c>
      <c r="C22" s="55"/>
      <c r="D22" s="56"/>
      <c r="E22" s="9">
        <v>1</v>
      </c>
      <c r="F22" s="9">
        <v>1</v>
      </c>
      <c r="G22" s="10">
        <v>3</v>
      </c>
      <c r="H22" s="10">
        <v>16</v>
      </c>
      <c r="I22" s="49" t="s">
        <v>52</v>
      </c>
      <c r="J22" s="50"/>
      <c r="K22" s="5" t="s">
        <v>53</v>
      </c>
      <c r="L22" s="5" t="s">
        <v>41</v>
      </c>
      <c r="M22" s="10">
        <f t="shared" si="3"/>
        <v>21</v>
      </c>
      <c r="N22" s="10" t="s">
        <v>17</v>
      </c>
      <c r="O22" s="11">
        <f t="shared" si="0"/>
        <v>21</v>
      </c>
      <c r="P22" s="6">
        <f t="shared" si="2"/>
        <v>21</v>
      </c>
    </row>
    <row r="23" spans="2:16" ht="48" customHeight="1" thickBot="1" x14ac:dyDescent="0.3">
      <c r="B23" s="54" t="s">
        <v>60</v>
      </c>
      <c r="C23" s="55"/>
      <c r="D23" s="56"/>
      <c r="E23" s="9">
        <v>0</v>
      </c>
      <c r="F23" s="9">
        <v>0</v>
      </c>
      <c r="G23" s="10">
        <v>5</v>
      </c>
      <c r="H23" s="10">
        <v>38</v>
      </c>
      <c r="I23" s="49" t="s">
        <v>54</v>
      </c>
      <c r="J23" s="50"/>
      <c r="K23" s="5" t="s">
        <v>36</v>
      </c>
      <c r="L23" s="5" t="s">
        <v>41</v>
      </c>
      <c r="M23" s="10">
        <f t="shared" si="3"/>
        <v>43</v>
      </c>
      <c r="N23" s="10" t="s">
        <v>17</v>
      </c>
      <c r="O23" s="11">
        <f t="shared" si="0"/>
        <v>43</v>
      </c>
      <c r="P23" s="6">
        <f t="shared" si="2"/>
        <v>43</v>
      </c>
    </row>
    <row r="24" spans="2:16" ht="39" customHeight="1" thickBot="1" x14ac:dyDescent="0.3">
      <c r="B24" s="51" t="s">
        <v>61</v>
      </c>
      <c r="C24" s="52"/>
      <c r="D24" s="53"/>
      <c r="E24" s="9">
        <v>15</v>
      </c>
      <c r="F24" s="9">
        <v>5</v>
      </c>
      <c r="G24" s="10">
        <v>2</v>
      </c>
      <c r="H24" s="10">
        <v>1</v>
      </c>
      <c r="I24" s="49" t="s">
        <v>54</v>
      </c>
      <c r="J24" s="50"/>
      <c r="K24" s="5" t="s">
        <v>36</v>
      </c>
      <c r="L24" s="5" t="s">
        <v>41</v>
      </c>
      <c r="M24" s="10">
        <f t="shared" si="3"/>
        <v>23</v>
      </c>
      <c r="N24" s="10" t="s">
        <v>17</v>
      </c>
      <c r="O24" s="11">
        <f>SUM(E24:H24)</f>
        <v>23</v>
      </c>
      <c r="P24" s="6">
        <f t="shared" si="2"/>
        <v>23</v>
      </c>
    </row>
    <row r="25" spans="2:16" ht="42" customHeight="1" thickBot="1" x14ac:dyDescent="0.3">
      <c r="B25" s="46" t="s">
        <v>37</v>
      </c>
      <c r="C25" s="47"/>
      <c r="D25" s="48"/>
      <c r="E25" s="9">
        <v>16</v>
      </c>
      <c r="F25" s="9">
        <v>5</v>
      </c>
      <c r="G25" s="10">
        <v>2</v>
      </c>
      <c r="H25" s="10">
        <v>2</v>
      </c>
      <c r="I25" s="49" t="s">
        <v>54</v>
      </c>
      <c r="J25" s="50"/>
      <c r="K25" s="5" t="s">
        <v>36</v>
      </c>
      <c r="L25" s="5" t="s">
        <v>41</v>
      </c>
      <c r="M25" s="10">
        <f t="shared" si="3"/>
        <v>25</v>
      </c>
      <c r="N25" s="10" t="s">
        <v>17</v>
      </c>
      <c r="O25" s="11">
        <f t="shared" si="0"/>
        <v>25</v>
      </c>
      <c r="P25" s="6">
        <f t="shared" si="2"/>
        <v>25</v>
      </c>
    </row>
    <row r="26" spans="2:16" ht="30" customHeight="1" thickTop="1" thickBot="1" x14ac:dyDescent="0.3">
      <c r="B26" s="46" t="s">
        <v>42</v>
      </c>
      <c r="C26" s="47"/>
      <c r="D26" s="48"/>
      <c r="E26" s="9">
        <v>1</v>
      </c>
      <c r="F26" s="9">
        <v>1</v>
      </c>
      <c r="G26" s="10">
        <v>3</v>
      </c>
      <c r="H26" s="10">
        <v>8</v>
      </c>
      <c r="I26" s="49" t="s">
        <v>62</v>
      </c>
      <c r="J26" s="50"/>
      <c r="K26" s="5" t="s">
        <v>62</v>
      </c>
      <c r="L26" s="5" t="s">
        <v>41</v>
      </c>
      <c r="M26" s="10">
        <f>SUM(E26:H26)</f>
        <v>13</v>
      </c>
      <c r="N26" s="10" t="s">
        <v>17</v>
      </c>
      <c r="O26" s="11">
        <f>SUM(E26:H26)</f>
        <v>13</v>
      </c>
      <c r="P26" s="6">
        <f>E26+F26+G26+H26</f>
        <v>13</v>
      </c>
    </row>
    <row r="27" spans="2:16" ht="15.75" customHeight="1" thickTop="1" thickBot="1" x14ac:dyDescent="0.3">
      <c r="B27" s="64" t="s">
        <v>20</v>
      </c>
      <c r="C27" s="65"/>
      <c r="D27" s="66"/>
      <c r="E27" s="12">
        <f>SUM(E9:E26)</f>
        <v>38</v>
      </c>
      <c r="F27" s="12">
        <f>SUM(F9:F26)</f>
        <v>21</v>
      </c>
      <c r="G27" s="12">
        <f>SUM(G9:G26)</f>
        <v>56</v>
      </c>
      <c r="H27" s="12">
        <f>SUM(H9:H26)</f>
        <v>230</v>
      </c>
      <c r="I27" s="67"/>
      <c r="J27" s="68"/>
      <c r="K27" s="13"/>
      <c r="L27" s="13"/>
      <c r="M27" s="14"/>
      <c r="N27" s="12">
        <f>SUM(E27:H27)</f>
        <v>345</v>
      </c>
      <c r="O27" s="15">
        <v>0</v>
      </c>
      <c r="P27" s="16">
        <f>SUM(P9:P26)</f>
        <v>345</v>
      </c>
    </row>
    <row r="28" spans="2:16" x14ac:dyDescent="0.25">
      <c r="B28" s="62"/>
      <c r="C28" s="62"/>
      <c r="D28" s="62"/>
      <c r="E28" s="62"/>
      <c r="F28" s="62"/>
      <c r="G28" s="63"/>
      <c r="H28" s="63"/>
      <c r="I28" s="62"/>
      <c r="J28" s="62"/>
      <c r="K28" s="17"/>
      <c r="L28" s="17"/>
    </row>
    <row r="29" spans="2:16" x14ac:dyDescent="0.25"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</row>
    <row r="30" spans="2:16" ht="15.75" thickBot="1" x14ac:dyDescent="0.3"/>
    <row r="31" spans="2:16" ht="16.5" thickTop="1" thickBot="1" x14ac:dyDescent="0.3">
      <c r="B31" s="60"/>
      <c r="C31" s="60"/>
      <c r="D31" s="60"/>
      <c r="E31" s="60"/>
      <c r="F31" s="60"/>
      <c r="G31" s="19"/>
      <c r="K31" s="61" t="s">
        <v>21</v>
      </c>
      <c r="L31" s="61"/>
      <c r="M31" s="61"/>
      <c r="N31" s="19"/>
    </row>
    <row r="32" spans="2:16" ht="16.5" thickTop="1" thickBot="1" x14ac:dyDescent="0.3">
      <c r="B32" s="60"/>
      <c r="C32" s="60"/>
      <c r="D32" s="20"/>
      <c r="E32" s="60"/>
      <c r="F32" s="60"/>
      <c r="K32" s="21" t="s">
        <v>22</v>
      </c>
      <c r="L32" s="21" t="s">
        <v>23</v>
      </c>
      <c r="M32" s="21" t="s">
        <v>24</v>
      </c>
    </row>
    <row r="33" spans="2:18" ht="16.5" thickTop="1" x14ac:dyDescent="0.3">
      <c r="B33" s="43"/>
      <c r="C33" s="43"/>
      <c r="D33" s="22"/>
      <c r="E33" s="44"/>
      <c r="F33" s="44"/>
      <c r="K33" s="23" t="s">
        <v>25</v>
      </c>
      <c r="L33" s="24">
        <f>E27*100/M37</f>
        <v>11.014492753623188</v>
      </c>
      <c r="M33" s="24">
        <f>SUM(E9:E26)</f>
        <v>38</v>
      </c>
      <c r="N33" s="25"/>
    </row>
    <row r="34" spans="2:18" ht="15.75" x14ac:dyDescent="0.3">
      <c r="B34" s="43"/>
      <c r="C34" s="43"/>
      <c r="D34" s="22"/>
      <c r="E34" s="44"/>
      <c r="F34" s="44"/>
      <c r="K34" s="23" t="s">
        <v>26</v>
      </c>
      <c r="L34" s="26">
        <f>F27*100/M37</f>
        <v>6.0869565217391308</v>
      </c>
      <c r="M34" s="26">
        <f>SUM(F9:F26)</f>
        <v>21</v>
      </c>
      <c r="N34" s="25"/>
    </row>
    <row r="35" spans="2:18" ht="15.75" x14ac:dyDescent="0.3">
      <c r="B35" s="43"/>
      <c r="C35" s="43"/>
      <c r="D35" s="22"/>
      <c r="E35" s="44"/>
      <c r="F35" s="44"/>
      <c r="K35" s="23" t="s">
        <v>27</v>
      </c>
      <c r="L35" s="26">
        <f>G27*100/M37</f>
        <v>16.231884057971016</v>
      </c>
      <c r="M35" s="26">
        <f>SUM(G9:G26)</f>
        <v>56</v>
      </c>
      <c r="N35" s="25"/>
    </row>
    <row r="36" spans="2:18" ht="16.5" thickBot="1" x14ac:dyDescent="0.35">
      <c r="B36" s="43"/>
      <c r="C36" s="43"/>
      <c r="D36" s="22"/>
      <c r="E36" s="44"/>
      <c r="F36" s="44"/>
      <c r="K36" s="27" t="s">
        <v>28</v>
      </c>
      <c r="L36" s="28">
        <f>H27*100/M37</f>
        <v>66.666666666666671</v>
      </c>
      <c r="M36" s="28">
        <f>SUM(H9:H26)</f>
        <v>230</v>
      </c>
      <c r="N36" s="25"/>
    </row>
    <row r="37" spans="2:18" ht="16.5" thickTop="1" thickBot="1" x14ac:dyDescent="0.3">
      <c r="B37" s="43"/>
      <c r="C37" s="43"/>
      <c r="D37" s="22"/>
      <c r="E37" s="44"/>
      <c r="F37" s="44"/>
      <c r="K37" s="29" t="s">
        <v>29</v>
      </c>
      <c r="L37" s="29">
        <f>SUM(L33:L36)</f>
        <v>100</v>
      </c>
      <c r="M37" s="29">
        <f>SUM(M33:M36)</f>
        <v>345</v>
      </c>
    </row>
    <row r="38" spans="2:18" ht="15.75" thickTop="1" x14ac:dyDescent="0.25"/>
    <row r="39" spans="2:18" ht="15.75" thickBot="1" x14ac:dyDescent="0.3"/>
    <row r="40" spans="2:18" ht="15.75" thickBot="1" x14ac:dyDescent="0.3">
      <c r="K40" s="30" t="s">
        <v>30</v>
      </c>
      <c r="L40" s="31" t="s">
        <v>20</v>
      </c>
      <c r="O40" s="45"/>
      <c r="P40" s="45"/>
      <c r="Q40" s="45"/>
    </row>
    <row r="41" spans="2:18" ht="26.25" customHeight="1" thickBot="1" x14ac:dyDescent="0.3">
      <c r="K41" s="32" t="s">
        <v>16</v>
      </c>
      <c r="L41" s="33">
        <f>P9</f>
        <v>47</v>
      </c>
      <c r="O41" s="34"/>
      <c r="P41" s="35"/>
      <c r="Q41" s="35"/>
      <c r="R41" s="35"/>
    </row>
    <row r="42" spans="2:18" ht="35.25" customHeight="1" thickBot="1" x14ac:dyDescent="0.3">
      <c r="K42" s="32" t="s">
        <v>18</v>
      </c>
      <c r="L42" s="33">
        <f>P10</f>
        <v>43</v>
      </c>
      <c r="N42" s="1" t="s">
        <v>31</v>
      </c>
      <c r="O42" s="34"/>
      <c r="P42" s="35"/>
      <c r="Q42" s="35"/>
      <c r="R42" s="35"/>
    </row>
    <row r="43" spans="2:18" ht="69.75" customHeight="1" thickBot="1" x14ac:dyDescent="0.3">
      <c r="K43" s="32" t="s">
        <v>50</v>
      </c>
      <c r="L43" s="36">
        <f>P11</f>
        <v>7</v>
      </c>
      <c r="O43" s="34"/>
      <c r="P43" s="35"/>
      <c r="Q43" s="35"/>
      <c r="R43" s="35"/>
    </row>
    <row r="44" spans="2:18" ht="48.75" customHeight="1" thickBot="1" x14ac:dyDescent="0.3">
      <c r="K44" s="37" t="s">
        <v>55</v>
      </c>
      <c r="L44" s="38">
        <f>P12</f>
        <v>25</v>
      </c>
      <c r="M44" s="39"/>
      <c r="O44" s="34"/>
      <c r="P44" s="35"/>
      <c r="Q44" s="35"/>
      <c r="R44" s="35"/>
    </row>
    <row r="45" spans="2:18" ht="27.75" customHeight="1" thickBot="1" x14ac:dyDescent="0.3">
      <c r="K45" s="32" t="s">
        <v>47</v>
      </c>
      <c r="L45" s="33">
        <f t="shared" ref="L45:L55" si="4">P13</f>
        <v>8</v>
      </c>
      <c r="O45" s="34"/>
      <c r="P45" s="35"/>
      <c r="Q45" s="35"/>
      <c r="R45" s="35"/>
    </row>
    <row r="46" spans="2:18" ht="54" customHeight="1" thickBot="1" x14ac:dyDescent="0.3">
      <c r="K46" s="32" t="s">
        <v>48</v>
      </c>
      <c r="L46" s="33">
        <f t="shared" si="4"/>
        <v>18</v>
      </c>
      <c r="O46" s="34"/>
      <c r="P46" s="35"/>
      <c r="Q46" s="35"/>
      <c r="R46" s="35"/>
    </row>
    <row r="47" spans="2:18" ht="45" customHeight="1" thickBot="1" x14ac:dyDescent="0.3">
      <c r="K47" s="32" t="s">
        <v>40</v>
      </c>
      <c r="L47" s="33">
        <f t="shared" si="4"/>
        <v>12</v>
      </c>
      <c r="O47" s="34"/>
      <c r="P47" s="35"/>
      <c r="Q47" s="35"/>
      <c r="R47" s="35"/>
    </row>
    <row r="48" spans="2:18" ht="31.5" customHeight="1" thickBot="1" x14ac:dyDescent="0.3">
      <c r="K48" s="40" t="s">
        <v>32</v>
      </c>
      <c r="L48" s="33">
        <f t="shared" si="4"/>
        <v>9</v>
      </c>
      <c r="O48" s="34"/>
      <c r="P48" s="35"/>
      <c r="Q48" s="35"/>
      <c r="R48" s="35"/>
    </row>
    <row r="49" spans="11:18" ht="30" customHeight="1" thickBot="1" x14ac:dyDescent="0.3">
      <c r="K49" s="32" t="s">
        <v>35</v>
      </c>
      <c r="L49" s="33">
        <f t="shared" si="4"/>
        <v>12</v>
      </c>
      <c r="O49" s="34"/>
      <c r="P49" s="35"/>
      <c r="Q49" s="35"/>
      <c r="R49" s="35"/>
    </row>
    <row r="50" spans="11:18" ht="30" customHeight="1" thickBot="1" x14ac:dyDescent="0.3">
      <c r="K50" s="32" t="s">
        <v>39</v>
      </c>
      <c r="L50" s="33">
        <f t="shared" si="4"/>
        <v>0</v>
      </c>
      <c r="O50" s="34"/>
      <c r="P50" s="35"/>
      <c r="Q50" s="35"/>
      <c r="R50" s="35"/>
    </row>
    <row r="51" spans="11:18" ht="25.5" customHeight="1" thickBot="1" x14ac:dyDescent="0.3">
      <c r="K51" s="32" t="s">
        <v>34</v>
      </c>
      <c r="L51" s="33">
        <f t="shared" si="4"/>
        <v>6</v>
      </c>
      <c r="O51" s="34"/>
      <c r="P51" s="35"/>
      <c r="Q51" s="35"/>
      <c r="R51" s="35"/>
    </row>
    <row r="52" spans="11:18" ht="30" customHeight="1" thickBot="1" x14ac:dyDescent="0.3">
      <c r="K52" s="32" t="s">
        <v>19</v>
      </c>
      <c r="L52" s="33">
        <f t="shared" si="4"/>
        <v>32</v>
      </c>
      <c r="O52" s="34"/>
      <c r="P52" s="35"/>
      <c r="Q52" s="35"/>
      <c r="R52" s="35"/>
    </row>
    <row r="53" spans="11:18" ht="25.5" customHeight="1" thickBot="1" x14ac:dyDescent="0.3">
      <c r="K53" s="32" t="s">
        <v>46</v>
      </c>
      <c r="L53" s="33">
        <f t="shared" si="4"/>
        <v>1</v>
      </c>
      <c r="O53" s="34"/>
      <c r="P53" s="35"/>
      <c r="Q53" s="35"/>
      <c r="R53" s="35"/>
    </row>
    <row r="54" spans="11:18" ht="30.75" customHeight="1" thickBot="1" x14ac:dyDescent="0.3">
      <c r="K54" s="32" t="s">
        <v>45</v>
      </c>
      <c r="L54" s="33">
        <f t="shared" si="4"/>
        <v>21</v>
      </c>
      <c r="O54" s="34"/>
      <c r="P54" s="35"/>
      <c r="Q54" s="35"/>
      <c r="R54" s="35"/>
    </row>
    <row r="55" spans="11:18" ht="42" customHeight="1" thickBot="1" x14ac:dyDescent="0.3">
      <c r="K55" s="32" t="s">
        <v>60</v>
      </c>
      <c r="L55" s="33">
        <f t="shared" si="4"/>
        <v>43</v>
      </c>
      <c r="O55" s="34"/>
      <c r="P55" s="35"/>
      <c r="Q55" s="35"/>
      <c r="R55" s="35"/>
    </row>
    <row r="56" spans="11:18" ht="28.5" customHeight="1" thickBot="1" x14ac:dyDescent="0.3">
      <c r="K56" s="32" t="s">
        <v>38</v>
      </c>
      <c r="L56" s="33">
        <f>P24</f>
        <v>23</v>
      </c>
      <c r="O56" s="34"/>
      <c r="P56" s="35"/>
      <c r="Q56" s="35"/>
      <c r="R56" s="35"/>
    </row>
    <row r="57" spans="11:18" ht="30.75" customHeight="1" thickBot="1" x14ac:dyDescent="0.3">
      <c r="K57" s="32" t="s">
        <v>37</v>
      </c>
      <c r="L57" s="33">
        <f t="shared" ref="L57:L58" si="5">P25</f>
        <v>25</v>
      </c>
      <c r="O57" s="34"/>
      <c r="P57" s="35"/>
      <c r="Q57" s="35"/>
      <c r="R57" s="35"/>
    </row>
    <row r="58" spans="11:18" ht="30" customHeight="1" thickBot="1" x14ac:dyDescent="0.3">
      <c r="K58" s="40" t="s">
        <v>44</v>
      </c>
      <c r="L58" s="41">
        <f t="shared" si="5"/>
        <v>13</v>
      </c>
      <c r="O58" s="34"/>
      <c r="P58" s="35"/>
      <c r="Q58" s="35"/>
      <c r="R58" s="35"/>
    </row>
    <row r="59" spans="11:18" ht="15.75" customHeight="1" x14ac:dyDescent="0.25">
      <c r="K59" s="42" t="s">
        <v>31</v>
      </c>
      <c r="L59" s="2" t="s">
        <v>31</v>
      </c>
    </row>
    <row r="60" spans="11:18" ht="15.75" customHeight="1" x14ac:dyDescent="0.25">
      <c r="K60" s="42" t="s">
        <v>31</v>
      </c>
      <c r="L60" s="2" t="s">
        <v>31</v>
      </c>
    </row>
  </sheetData>
  <mergeCells count="72">
    <mergeCell ref="B9:D9"/>
    <mergeCell ref="I9:J9"/>
    <mergeCell ref="B17:D17"/>
    <mergeCell ref="I17:J17"/>
    <mergeCell ref="B18:D18"/>
    <mergeCell ref="B11:D11"/>
    <mergeCell ref="I11:J11"/>
    <mergeCell ref="B14:D14"/>
    <mergeCell ref="I14:J14"/>
    <mergeCell ref="B15:D15"/>
    <mergeCell ref="I15:J15"/>
    <mergeCell ref="B16:D16"/>
    <mergeCell ref="I16:J16"/>
    <mergeCell ref="B10:D10"/>
    <mergeCell ref="I10:J10"/>
    <mergeCell ref="B12:D12"/>
    <mergeCell ref="I12:J12"/>
    <mergeCell ref="B13:D13"/>
    <mergeCell ref="I13:J13"/>
    <mergeCell ref="I18:J18"/>
    <mergeCell ref="B19:D19"/>
    <mergeCell ref="I19:J19"/>
    <mergeCell ref="B20:D20"/>
    <mergeCell ref="I20:J20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P5"/>
    <mergeCell ref="B31:F31"/>
    <mergeCell ref="K31:M31"/>
    <mergeCell ref="B32:C32"/>
    <mergeCell ref="E32:F32"/>
    <mergeCell ref="B28:D28"/>
    <mergeCell ref="I28:J28"/>
    <mergeCell ref="E28:F28"/>
    <mergeCell ref="G28:H28"/>
    <mergeCell ref="B21:D21"/>
    <mergeCell ref="I21:J21"/>
    <mergeCell ref="B22:D22"/>
    <mergeCell ref="I22:J22"/>
    <mergeCell ref="B27:D27"/>
    <mergeCell ref="I27:J27"/>
    <mergeCell ref="B25:D25"/>
    <mergeCell ref="B26:D26"/>
    <mergeCell ref="I23:J23"/>
    <mergeCell ref="I25:J25"/>
    <mergeCell ref="I26:J26"/>
    <mergeCell ref="B24:D24"/>
    <mergeCell ref="I24:J24"/>
    <mergeCell ref="B23:D23"/>
    <mergeCell ref="B33:C33"/>
    <mergeCell ref="E33:F33"/>
    <mergeCell ref="B34:C34"/>
    <mergeCell ref="E34:F34"/>
    <mergeCell ref="O40:Q40"/>
    <mergeCell ref="B35:C35"/>
    <mergeCell ref="E35:F35"/>
    <mergeCell ref="B36:C36"/>
    <mergeCell ref="E36:F36"/>
    <mergeCell ref="B37:C37"/>
    <mergeCell ref="E37:F37"/>
  </mergeCells>
  <printOptions horizontalCentered="1"/>
  <pageMargins left="0.23622047244094491" right="0.23622047244094491" top="0.35433070866141736" bottom="0.35433070866141736" header="0.11811023622047245" footer="0.11811023622047245"/>
  <pageSetup paperSize="135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UVI JUNIO 2019</vt:lpstr>
      <vt:lpstr>'UVI JUNIO 2019'!Área_de_impresión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atorrante</cp:lastModifiedBy>
  <cp:revision/>
  <cp:lastPrinted>2019-07-02T14:48:46Z</cp:lastPrinted>
  <dcterms:created xsi:type="dcterms:W3CDTF">2016-02-17T17:39:02Z</dcterms:created>
  <dcterms:modified xsi:type="dcterms:W3CDTF">2019-09-12T13:59:41Z</dcterms:modified>
</cp:coreProperties>
</file>