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C48" i="4"/>
  <c r="C47"/>
  <c r="C46"/>
  <c r="O55"/>
  <c r="C78"/>
  <c r="O76"/>
  <c r="O74"/>
  <c r="O37"/>
  <c r="O36"/>
  <c r="N78"/>
  <c r="O75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G15" i="6"/>
  <c r="F15"/>
  <c r="E15"/>
  <c r="O47" i="4" l="1"/>
  <c r="O48"/>
  <c r="O78"/>
  <c r="D19" i="5"/>
  <c r="O19" s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O23" s="1"/>
  <c r="C22"/>
  <c r="C21"/>
  <c r="O21" s="1"/>
  <c r="C19"/>
  <c r="D20"/>
  <c r="E20"/>
  <c r="F20"/>
  <c r="G20"/>
  <c r="H20"/>
  <c r="I20"/>
  <c r="J20"/>
  <c r="K20"/>
  <c r="L20"/>
  <c r="M20"/>
  <c r="N20"/>
  <c r="C55"/>
  <c r="D55"/>
  <c r="O55" s="1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O57" s="1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O59" s="1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O61" s="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O63" s="1"/>
  <c r="E63"/>
  <c r="F63"/>
  <c r="G63"/>
  <c r="H63"/>
  <c r="I63"/>
  <c r="J63"/>
  <c r="K63"/>
  <c r="L63"/>
  <c r="M63"/>
  <c r="N63"/>
  <c r="C45"/>
  <c r="D45"/>
  <c r="O45" s="1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O47" s="1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O49" s="1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O51" s="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O53" s="1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C38" i="1"/>
  <c r="D34" i="5"/>
  <c r="E34"/>
  <c r="F34"/>
  <c r="G34"/>
  <c r="H34"/>
  <c r="I34"/>
  <c r="J34"/>
  <c r="K34"/>
  <c r="L34"/>
  <c r="M34"/>
  <c r="N34"/>
  <c r="C34"/>
  <c r="D29"/>
  <c r="E29"/>
  <c r="F29"/>
  <c r="F31" s="1"/>
  <c r="G29"/>
  <c r="H29"/>
  <c r="I29"/>
  <c r="J29"/>
  <c r="K29"/>
  <c r="L29"/>
  <c r="M29"/>
  <c r="N29"/>
  <c r="N31" s="1"/>
  <c r="D30"/>
  <c r="E30"/>
  <c r="E31" s="1"/>
  <c r="F30"/>
  <c r="G30"/>
  <c r="H30"/>
  <c r="I30"/>
  <c r="I31" s="1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E40" s="1"/>
  <c r="F14"/>
  <c r="G14"/>
  <c r="H14"/>
  <c r="I14"/>
  <c r="J14"/>
  <c r="K14"/>
  <c r="K40" s="1"/>
  <c r="L14"/>
  <c r="M14"/>
  <c r="N14"/>
  <c r="C14"/>
  <c r="C13"/>
  <c r="C20"/>
  <c r="D6"/>
  <c r="E6"/>
  <c r="E39" s="1"/>
  <c r="F6"/>
  <c r="G6"/>
  <c r="G39" s="1"/>
  <c r="H6"/>
  <c r="I6"/>
  <c r="I39" s="1"/>
  <c r="J6"/>
  <c r="K6"/>
  <c r="K39" s="1"/>
  <c r="L6"/>
  <c r="M6"/>
  <c r="M39" s="1"/>
  <c r="N6"/>
  <c r="D7"/>
  <c r="E7"/>
  <c r="F7"/>
  <c r="F40" s="1"/>
  <c r="G7"/>
  <c r="H7"/>
  <c r="I7"/>
  <c r="J7"/>
  <c r="J40" s="1"/>
  <c r="K7"/>
  <c r="L7"/>
  <c r="L40" s="1"/>
  <c r="M7"/>
  <c r="N7"/>
  <c r="N40" s="1"/>
  <c r="C7"/>
  <c r="C6"/>
  <c r="O62"/>
  <c r="O60"/>
  <c r="O58"/>
  <c r="O56"/>
  <c r="O54"/>
  <c r="O52"/>
  <c r="O50"/>
  <c r="O48"/>
  <c r="O46"/>
  <c r="O44"/>
  <c r="G40"/>
  <c r="C40"/>
  <c r="O31"/>
  <c r="M31"/>
  <c r="K31"/>
  <c r="G31"/>
  <c r="M24"/>
  <c r="K24"/>
  <c r="I24"/>
  <c r="G24"/>
  <c r="E24"/>
  <c r="C24"/>
  <c r="O22"/>
  <c r="O20"/>
  <c r="N15"/>
  <c r="L15"/>
  <c r="J15"/>
  <c r="H15"/>
  <c r="F15"/>
  <c r="D15"/>
  <c r="O41" i="4"/>
  <c r="O38"/>
  <c r="N38"/>
  <c r="M38"/>
  <c r="L38"/>
  <c r="K38"/>
  <c r="J38"/>
  <c r="I38"/>
  <c r="H38"/>
  <c r="G38"/>
  <c r="F38"/>
  <c r="E38"/>
  <c r="D38"/>
  <c r="N30"/>
  <c r="M30"/>
  <c r="L30"/>
  <c r="K30"/>
  <c r="J30"/>
  <c r="I30"/>
  <c r="H30"/>
  <c r="G30"/>
  <c r="F30"/>
  <c r="E30"/>
  <c r="D30"/>
  <c r="O28"/>
  <c r="O27"/>
  <c r="O25"/>
  <c r="N19"/>
  <c r="M19"/>
  <c r="L19"/>
  <c r="K19"/>
  <c r="J19"/>
  <c r="I19"/>
  <c r="H19"/>
  <c r="G19"/>
  <c r="F19"/>
  <c r="E19"/>
  <c r="D19"/>
  <c r="C19"/>
  <c r="O18"/>
  <c r="O17"/>
  <c r="O16"/>
  <c r="N10"/>
  <c r="M10"/>
  <c r="L10"/>
  <c r="K10"/>
  <c r="J10"/>
  <c r="I10"/>
  <c r="H10"/>
  <c r="G10"/>
  <c r="F10"/>
  <c r="E10"/>
  <c r="D10"/>
  <c r="O9"/>
  <c r="O8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/>
  <c r="O23"/>
  <c r="O21"/>
  <c r="O22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6"/>
  <c r="D8"/>
  <c r="E8"/>
  <c r="F8"/>
  <c r="G8"/>
  <c r="H8"/>
  <c r="I8"/>
  <c r="J8"/>
  <c r="K8"/>
  <c r="L8"/>
  <c r="M8"/>
  <c r="N8"/>
  <c r="O8"/>
  <c r="C8"/>
  <c r="O34"/>
  <c r="O40"/>
  <c r="N40"/>
  <c r="M40"/>
  <c r="L40"/>
  <c r="K40"/>
  <c r="J40"/>
  <c r="I40"/>
  <c r="H40"/>
  <c r="G40"/>
  <c r="F40"/>
  <c r="E40"/>
  <c r="D40"/>
  <c r="C40"/>
  <c r="O39"/>
  <c r="N39"/>
  <c r="M39"/>
  <c r="L39"/>
  <c r="K39"/>
  <c r="J39"/>
  <c r="I39"/>
  <c r="H39"/>
  <c r="G39"/>
  <c r="F39"/>
  <c r="E39"/>
  <c r="D39"/>
  <c r="O31"/>
  <c r="O38" s="1"/>
  <c r="N31"/>
  <c r="N38" s="1"/>
  <c r="M31"/>
  <c r="M38" s="1"/>
  <c r="L31"/>
  <c r="L38" s="1"/>
  <c r="K31"/>
  <c r="K38" s="1"/>
  <c r="J31"/>
  <c r="J38" s="1"/>
  <c r="I31"/>
  <c r="I38" s="1"/>
  <c r="H31"/>
  <c r="H38" s="1"/>
  <c r="G31"/>
  <c r="G38" s="1"/>
  <c r="F31"/>
  <c r="F38" s="1"/>
  <c r="E31"/>
  <c r="E38" s="1"/>
  <c r="D31"/>
  <c r="D38" s="1"/>
  <c r="C31"/>
  <c r="M15" i="5" l="1"/>
  <c r="M8"/>
  <c r="L31"/>
  <c r="K15"/>
  <c r="K8"/>
  <c r="J31"/>
  <c r="I15"/>
  <c r="I8"/>
  <c r="H40"/>
  <c r="H31"/>
  <c r="G15"/>
  <c r="G8"/>
  <c r="O14"/>
  <c r="O30" i="4"/>
  <c r="E15" i="5"/>
  <c r="E8"/>
  <c r="O12"/>
  <c r="D40"/>
  <c r="D31"/>
  <c r="C31"/>
  <c r="O19" i="4"/>
  <c r="C15" i="5"/>
  <c r="O7"/>
  <c r="O40" s="1"/>
  <c r="G38"/>
  <c r="K38"/>
  <c r="O13"/>
  <c r="N39"/>
  <c r="L39"/>
  <c r="L38" s="1"/>
  <c r="J39"/>
  <c r="H39"/>
  <c r="F39"/>
  <c r="F38" s="1"/>
  <c r="D39"/>
  <c r="E38"/>
  <c r="I40"/>
  <c r="I38" s="1"/>
  <c r="M40"/>
  <c r="M38" s="1"/>
  <c r="N38"/>
  <c r="O64"/>
  <c r="D8"/>
  <c r="F8"/>
  <c r="H8"/>
  <c r="J8"/>
  <c r="L8"/>
  <c r="N8"/>
  <c r="D24"/>
  <c r="F24"/>
  <c r="O24" s="1"/>
  <c r="H24"/>
  <c r="J24"/>
  <c r="L24"/>
  <c r="N24"/>
  <c r="O34"/>
  <c r="E46" i="4"/>
  <c r="F46"/>
  <c r="G46"/>
  <c r="H46"/>
  <c r="I46"/>
  <c r="J46"/>
  <c r="K46"/>
  <c r="L46"/>
  <c r="M46"/>
  <c r="O10"/>
  <c r="O64" i="1"/>
  <c r="C8" i="5"/>
  <c r="O6"/>
  <c r="C39"/>
  <c r="C38" s="1"/>
  <c r="J38" l="1"/>
  <c r="O8"/>
  <c r="H38"/>
  <c r="D38"/>
  <c r="O39"/>
  <c r="O38" s="1"/>
</calcChain>
</file>

<file path=xl/sharedStrings.xml><?xml version="1.0" encoding="utf-8"?>
<sst xmlns="http://schemas.openxmlformats.org/spreadsheetml/2006/main" count="467" uniqueCount="117">
  <si>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</si>
  <si>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</si>
  <si>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</si>
  <si>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</si>
  <si>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</si>
  <si>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</si>
  <si>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</si>
  <si>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</si>
  <si>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</si>
  <si>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</si>
  <si>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</si>
  <si>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</si>
  <si>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</si>
  <si>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</si>
  <si>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</si>
  <si>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</si>
  <si>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</si>
  <si>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</si>
  <si>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</si>
  <si>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</si>
  <si>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</si>
  <si>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</si>
  <si>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</si>
  <si>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</si>
  <si>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</si>
  <si>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</si>
  <si>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</si>
  <si>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</si>
  <si>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</si>
  <si>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</si>
  <si>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</si>
  <si>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</si>
  <si>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</si>
  <si>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</si>
  <si>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</si>
  <si>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</si>
  <si>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</si>
  <si>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</si>
  <si>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</si>
  <si>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</si>
  <si>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</si>
  <si>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</si>
  <si>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</si>
  <si>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</si>
  <si>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</si>
  <si>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</si>
  <si>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</si>
  <si>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</si>
  <si>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</si>
  <si>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</si>
  <si>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</si>
  <si>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</si>
  <si>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</si>
  <si>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</si>
  <si>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</si>
  <si>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</si>
  <si>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</si>
  <si>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</si>
  <si>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</si>
  <si>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</si>
  <si>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</si>
  <si>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</si>
  <si>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</si>
  <si>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</si>
  <si>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</si>
  <si>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</si>
  <si>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</si>
  <si>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</si>
  <si>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</si>
  <si>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</si>
  <si>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</si>
  <si>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</si>
  <si>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</si>
  <si>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</si>
  <si>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</si>
  <si>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</si>
  <si>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</si>
  <si>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</si>
  <si>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</si>
  <si>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</si>
  <si>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</si>
  <si>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</si>
  <si>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</si>
  <si>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</si>
  <si>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</si>
  <si>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</si>
  <si>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</si>
  <si>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 DE OCUPACIÓN POR HOTEL</t>
  </si>
  <si>
    <t>CONCENTRADO DE AFLUENCIA TURÍSTICA</t>
  </si>
  <si>
    <t>HOSPEDAJE</t>
  </si>
  <si>
    <t>PORCENTAJE PROMEDIO MENSUAL</t>
  </si>
  <si>
    <t>villa del Ensueño</t>
  </si>
  <si>
    <t>casade las flores</t>
  </si>
  <si>
    <t>Posada virreyes</t>
  </si>
  <si>
    <t>casa campos</t>
  </si>
  <si>
    <t>Rosa Morada</t>
  </si>
  <si>
    <t>Posada Gloria</t>
  </si>
  <si>
    <t>Casa Armonía</t>
  </si>
  <si>
    <t>mi viejo refugio</t>
  </si>
  <si>
    <t>Quinta Don Jose</t>
  </si>
  <si>
    <t>OCTUBRE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</si>
  <si>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</si>
  <si>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</si>
  <si>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</si>
  <si>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</si>
  <si>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</si>
  <si>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</si>
  <si>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</si>
  <si>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</si>
  <si>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</si>
  <si>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</si>
  <si>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</si>
  <si>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One Tapatio</t>
  </si>
  <si>
    <t>San Pietro</t>
  </si>
  <si>
    <t>Posada en el Par.</t>
  </si>
  <si>
    <t>Nuevo Parador</t>
  </si>
  <si>
    <t>Casa Tlaquepa.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</si>
</sst>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 wrapText="1"/>
    </xf>
    <xf numFmtId="0" fontId="3" fillId="0" borderId="15" xfId="0" applyFont="1" applyFill="1" applyBorder="1" applyAlignment="1">
      <alignment horizontal="left" vertical="justify" wrapText="1"/>
    </xf>
    <xf numFmtId="0" fontId="2" fillId="0" borderId="37" xfId="0" applyFont="1" applyFill="1" applyBorder="1" applyAlignment="1">
      <alignment horizontal="left" vertical="justify" wrapText="1"/>
    </xf>
    <xf numFmtId="0" fontId="2" fillId="0" borderId="28" xfId="0" applyFont="1" applyFill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 wrapText="1"/>
    </xf>
    <xf numFmtId="0" fontId="2" fillId="0" borderId="30" xfId="0" applyFont="1" applyFill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2" fillId="0" borderId="23" xfId="0" applyFont="1" applyFill="1" applyBorder="1" applyAlignment="1">
      <alignment horizontal="left" vertical="justify" wrapText="1"/>
    </xf>
    <xf numFmtId="0" fontId="2" fillId="0" borderId="24" xfId="0" applyFont="1" applyFill="1" applyBorder="1" applyAlignment="1">
      <alignment horizontal="left" vertical="justify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1" workbookViewId="0">
      <selection activeCell="I44" sqref="I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6" ht="12" customHeight="1" thickTop="1" thickBot="1"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6" ht="12" customHeight="1" thickTop="1" thickBot="1">
      <c r="B3" s="116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6" ht="12.95" customHeight="1" thickTop="1" thickBot="1">
      <c r="B4" s="119" t="s">
        <v>3</v>
      </c>
      <c r="C4" s="132">
        <v>2016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6" ht="24.75" thickTop="1">
      <c r="B5" s="11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37"/>
    </row>
    <row r="10" spans="1:16" ht="12.75" customHeight="1" thickBot="1">
      <c r="B10" s="133" t="s">
        <v>3</v>
      </c>
      <c r="C10" s="135">
        <v>2016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37"/>
    </row>
    <row r="11" spans="1:16" ht="12" customHeight="1" thickTop="1" thickBot="1">
      <c r="B11" s="134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123" t="s">
        <v>24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37" t="s">
        <v>25</v>
      </c>
    </row>
    <row r="17" spans="2:16" ht="12" customHeight="1" thickBot="1">
      <c r="B17" s="137" t="s">
        <v>26</v>
      </c>
      <c r="C17" s="136">
        <v>2016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37"/>
    </row>
    <row r="18" spans="2:16" ht="12" customHeight="1" thickTop="1" thickBot="1">
      <c r="B18" s="138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  <c r="P25" s="37"/>
    </row>
    <row r="26" spans="2:16" ht="12.75" customHeight="1" thickTop="1" thickBot="1">
      <c r="B26" s="116" t="s">
        <v>30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37"/>
    </row>
    <row r="27" spans="2:16" ht="12.75" customHeight="1" thickTop="1" thickBot="1">
      <c r="B27" s="119" t="s">
        <v>3</v>
      </c>
      <c r="C27" s="120">
        <v>2016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41"/>
    </row>
    <row r="28" spans="2:16" ht="24.75" thickTop="1">
      <c r="B28" s="119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119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11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13">
        <v>2016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9.9499999999999993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2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B1" workbookViewId="0">
      <selection activeCell="N46" sqref="N46"/>
    </sheetView>
  </sheetViews>
  <sheetFormatPr baseColWidth="10" defaultRowHeight="9.9499999999999993" customHeight="1"/>
  <cols>
    <col min="1" max="1" width="3" style="36" hidden="1" customWidth="1"/>
    <col min="2" max="2" width="14.85546875" style="104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84" customFormat="1" ht="12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6" s="84" customFormat="1" ht="12" customHeight="1"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s="84" customFormat="1" ht="12" customHeight="1">
      <c r="B3" s="8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" s="84" customFormat="1" ht="12" customHeight="1"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s="87" customFormat="1" ht="12" customHeight="1" thickBot="1">
      <c r="A5" s="86"/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</row>
    <row r="6" spans="1:16" ht="12.95" customHeight="1" thickTop="1" thickBot="1">
      <c r="B6" s="145" t="s">
        <v>3</v>
      </c>
      <c r="C6" s="132">
        <v>2017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6" ht="24.75" thickTop="1">
      <c r="B7" s="145"/>
      <c r="C7" s="1" t="s">
        <v>102</v>
      </c>
      <c r="D7" s="1" t="s">
        <v>103</v>
      </c>
      <c r="E7" s="1" t="s">
        <v>104</v>
      </c>
      <c r="F7" s="1" t="s">
        <v>105</v>
      </c>
      <c r="G7" s="1" t="s">
        <v>106</v>
      </c>
      <c r="H7" s="1" t="s">
        <v>107</v>
      </c>
      <c r="I7" s="1" t="s">
        <v>108</v>
      </c>
      <c r="J7" s="1" t="s">
        <v>109</v>
      </c>
      <c r="K7" s="1" t="s">
        <v>110</v>
      </c>
      <c r="L7" s="1" t="s">
        <v>100</v>
      </c>
      <c r="M7" s="1" t="s">
        <v>111</v>
      </c>
      <c r="N7" s="1" t="s">
        <v>101</v>
      </c>
      <c r="O7" s="1" t="s">
        <v>16</v>
      </c>
    </row>
    <row r="8" spans="1:16" ht="12">
      <c r="B8" s="89" t="s">
        <v>17</v>
      </c>
      <c r="C8" s="7">
        <v>608</v>
      </c>
      <c r="D8" s="7">
        <v>428</v>
      </c>
      <c r="E8" s="7">
        <v>689</v>
      </c>
      <c r="F8" s="7">
        <v>1270</v>
      </c>
      <c r="G8" s="7">
        <v>1471</v>
      </c>
      <c r="H8" s="8">
        <v>1835</v>
      </c>
      <c r="I8" s="7">
        <v>1975</v>
      </c>
      <c r="J8" s="7">
        <v>1776</v>
      </c>
      <c r="K8" s="7">
        <v>1440</v>
      </c>
      <c r="L8" s="7">
        <v>1385</v>
      </c>
      <c r="M8" s="7">
        <v>2361</v>
      </c>
      <c r="N8" s="7"/>
      <c r="O8" s="11">
        <f>SUM(C8:N8)</f>
        <v>15238</v>
      </c>
      <c r="P8" s="37"/>
    </row>
    <row r="9" spans="1:16" ht="17.25" customHeight="1">
      <c r="B9" s="90" t="s">
        <v>18</v>
      </c>
      <c r="C9" s="3">
        <v>467</v>
      </c>
      <c r="D9" s="3">
        <v>252</v>
      </c>
      <c r="E9" s="3">
        <v>651</v>
      </c>
      <c r="F9" s="3">
        <v>491</v>
      </c>
      <c r="G9" s="3">
        <v>337</v>
      </c>
      <c r="H9" s="10">
        <v>729</v>
      </c>
      <c r="I9" s="3">
        <v>963</v>
      </c>
      <c r="J9" s="3">
        <v>706</v>
      </c>
      <c r="K9" s="3">
        <v>536</v>
      </c>
      <c r="L9" s="3">
        <v>677</v>
      </c>
      <c r="M9" s="3">
        <v>884</v>
      </c>
      <c r="N9" s="3"/>
      <c r="O9" s="11">
        <f>SUM(C9:N9)</f>
        <v>6693</v>
      </c>
      <c r="P9" s="37"/>
    </row>
    <row r="10" spans="1:16" ht="15.75" customHeight="1" thickBot="1">
      <c r="B10" s="91" t="s">
        <v>19</v>
      </c>
      <c r="C10" s="5">
        <v>1075</v>
      </c>
      <c r="D10" s="5">
        <f t="shared" ref="D10:O10" si="0">SUM(D8:D9)</f>
        <v>680</v>
      </c>
      <c r="E10" s="5">
        <f t="shared" si="0"/>
        <v>1340</v>
      </c>
      <c r="F10" s="5">
        <f t="shared" si="0"/>
        <v>1761</v>
      </c>
      <c r="G10" s="5">
        <f t="shared" si="0"/>
        <v>1808</v>
      </c>
      <c r="H10" s="5">
        <f t="shared" si="0"/>
        <v>2564</v>
      </c>
      <c r="I10" s="5">
        <f t="shared" si="0"/>
        <v>2938</v>
      </c>
      <c r="J10" s="5">
        <f t="shared" si="0"/>
        <v>2482</v>
      </c>
      <c r="K10" s="5">
        <f t="shared" si="0"/>
        <v>1976</v>
      </c>
      <c r="L10" s="5">
        <f t="shared" si="0"/>
        <v>2062</v>
      </c>
      <c r="M10" s="5">
        <f t="shared" si="0"/>
        <v>3245</v>
      </c>
      <c r="N10" s="5">
        <f t="shared" si="0"/>
        <v>0</v>
      </c>
      <c r="O10" s="5">
        <f t="shared" si="0"/>
        <v>21931</v>
      </c>
      <c r="P10" s="37"/>
    </row>
    <row r="11" spans="1:16" ht="15.75" customHeight="1" thickTop="1">
      <c r="B11" s="9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80"/>
      <c r="P11" s="37"/>
    </row>
    <row r="12" spans="1:16" ht="15.75" customHeight="1">
      <c r="B12" s="9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80"/>
      <c r="P12" s="37"/>
    </row>
    <row r="13" spans="1:16" ht="12" customHeight="1" thickBot="1">
      <c r="B13" s="150" t="s">
        <v>20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37"/>
    </row>
    <row r="14" spans="1:16" ht="12.75" customHeight="1" thickBot="1">
      <c r="B14" s="146" t="s">
        <v>3</v>
      </c>
      <c r="C14" s="135">
        <v>2017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37"/>
    </row>
    <row r="15" spans="1:16" ht="12" customHeight="1" thickTop="1" thickBot="1">
      <c r="B15" s="147"/>
      <c r="C15" s="38" t="s">
        <v>102</v>
      </c>
      <c r="D15" s="39" t="s">
        <v>103</v>
      </c>
      <c r="E15" s="39" t="s">
        <v>104</v>
      </c>
      <c r="F15" s="39" t="s">
        <v>105</v>
      </c>
      <c r="G15" s="39" t="s">
        <v>106</v>
      </c>
      <c r="H15" s="39" t="s">
        <v>107</v>
      </c>
      <c r="I15" s="39" t="s">
        <v>108</v>
      </c>
      <c r="J15" s="39" t="s">
        <v>109</v>
      </c>
      <c r="K15" s="39" t="s">
        <v>110</v>
      </c>
      <c r="L15" s="39" t="s">
        <v>100</v>
      </c>
      <c r="M15" s="39" t="s">
        <v>111</v>
      </c>
      <c r="N15" s="39" t="s">
        <v>101</v>
      </c>
      <c r="O15" s="39" t="s">
        <v>16</v>
      </c>
      <c r="P15" s="37"/>
    </row>
    <row r="16" spans="1:16" ht="18" customHeight="1">
      <c r="B16" s="93" t="s">
        <v>21</v>
      </c>
      <c r="C16" s="1">
        <v>12</v>
      </c>
      <c r="D16" s="1">
        <v>17</v>
      </c>
      <c r="E16" s="9">
        <v>17</v>
      </c>
      <c r="F16" s="9">
        <v>5</v>
      </c>
      <c r="G16" s="11">
        <v>6</v>
      </c>
      <c r="H16" s="11">
        <v>7</v>
      </c>
      <c r="I16" s="9">
        <v>9</v>
      </c>
      <c r="J16" s="9">
        <v>10</v>
      </c>
      <c r="K16" s="9">
        <v>11</v>
      </c>
      <c r="L16" s="9">
        <v>10</v>
      </c>
      <c r="M16" s="9">
        <v>5</v>
      </c>
      <c r="N16" s="9"/>
      <c r="O16" s="9">
        <f>SUM(C16:N16)</f>
        <v>109</v>
      </c>
      <c r="P16" s="37"/>
    </row>
    <row r="17" spans="2:16" ht="11.25" customHeight="1">
      <c r="B17" s="94" t="s">
        <v>22</v>
      </c>
      <c r="C17" s="2">
        <v>189</v>
      </c>
      <c r="D17" s="2">
        <v>197</v>
      </c>
      <c r="E17" s="3">
        <v>428</v>
      </c>
      <c r="F17" s="3">
        <v>300</v>
      </c>
      <c r="G17" s="10">
        <v>70</v>
      </c>
      <c r="H17" s="10">
        <v>78</v>
      </c>
      <c r="I17" s="3">
        <v>46</v>
      </c>
      <c r="J17" s="3">
        <v>68</v>
      </c>
      <c r="K17" s="3">
        <v>462</v>
      </c>
      <c r="L17" s="3">
        <v>187</v>
      </c>
      <c r="M17" s="3">
        <v>140</v>
      </c>
      <c r="N17" s="3"/>
      <c r="O17" s="9">
        <f t="shared" ref="O17:O18" si="1">SUM(C17:N17)</f>
        <v>2165</v>
      </c>
      <c r="P17" s="37"/>
    </row>
    <row r="18" spans="2:16" ht="11.25" customHeight="1">
      <c r="B18" s="94" t="s">
        <v>23</v>
      </c>
      <c r="C18" s="2">
        <v>46</v>
      </c>
      <c r="D18" s="2">
        <v>91</v>
      </c>
      <c r="E18" s="3">
        <v>23</v>
      </c>
      <c r="F18" s="3">
        <v>12</v>
      </c>
      <c r="G18" s="10">
        <v>328</v>
      </c>
      <c r="H18" s="10">
        <v>13</v>
      </c>
      <c r="I18" s="3">
        <v>129</v>
      </c>
      <c r="J18" s="3">
        <v>51</v>
      </c>
      <c r="K18" s="3">
        <v>39</v>
      </c>
      <c r="L18" s="3">
        <v>55</v>
      </c>
      <c r="M18" s="3">
        <v>25</v>
      </c>
      <c r="N18" s="3"/>
      <c r="O18" s="9">
        <f t="shared" si="1"/>
        <v>812</v>
      </c>
      <c r="P18" s="37"/>
    </row>
    <row r="19" spans="2:16" ht="14.25" customHeight="1" thickBot="1">
      <c r="B19" s="91" t="s">
        <v>19</v>
      </c>
      <c r="C19" s="4">
        <f>SUM(C17:C18)</f>
        <v>235</v>
      </c>
      <c r="D19" s="4">
        <f t="shared" ref="D19:N19" si="2">SUM(D17:D18)</f>
        <v>288</v>
      </c>
      <c r="E19" s="4">
        <f t="shared" si="2"/>
        <v>451</v>
      </c>
      <c r="F19" s="4">
        <f t="shared" si="2"/>
        <v>312</v>
      </c>
      <c r="G19" s="4">
        <f t="shared" si="2"/>
        <v>398</v>
      </c>
      <c r="H19" s="4">
        <f t="shared" si="2"/>
        <v>91</v>
      </c>
      <c r="I19" s="4">
        <f t="shared" si="2"/>
        <v>175</v>
      </c>
      <c r="J19" s="4">
        <f t="shared" si="2"/>
        <v>119</v>
      </c>
      <c r="K19" s="4">
        <f t="shared" si="2"/>
        <v>501</v>
      </c>
      <c r="L19" s="4">
        <f t="shared" si="2"/>
        <v>242</v>
      </c>
      <c r="M19" s="4">
        <f t="shared" si="2"/>
        <v>165</v>
      </c>
      <c r="N19" s="4">
        <f t="shared" si="2"/>
        <v>0</v>
      </c>
      <c r="O19" s="5">
        <f>SUM(O17:O18)</f>
        <v>2977</v>
      </c>
      <c r="P19" s="40"/>
    </row>
    <row r="20" spans="2:16" ht="14.25" customHeight="1" thickTop="1">
      <c r="B20" s="9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0"/>
      <c r="P20" s="40"/>
    </row>
    <row r="21" spans="2:16" ht="14.25" customHeight="1">
      <c r="B21" s="143" t="s">
        <v>89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4"/>
      <c r="P21" s="40"/>
    </row>
    <row r="22" spans="2:16" ht="12" customHeight="1" thickBot="1">
      <c r="B22" s="123" t="s">
        <v>24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  <c r="P22" s="37" t="s">
        <v>25</v>
      </c>
    </row>
    <row r="23" spans="2:16" ht="12" customHeight="1" thickBot="1">
      <c r="B23" s="148" t="s">
        <v>26</v>
      </c>
      <c r="C23" s="136">
        <v>2017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7"/>
    </row>
    <row r="24" spans="2:16" ht="12" customHeight="1" thickTop="1" thickBot="1">
      <c r="B24" s="149"/>
      <c r="C24" s="39" t="s">
        <v>4</v>
      </c>
      <c r="D24" s="39" t="s">
        <v>5</v>
      </c>
      <c r="E24" s="39" t="s">
        <v>6</v>
      </c>
      <c r="F24" s="39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39" t="s">
        <v>12</v>
      </c>
      <c r="L24" s="39" t="s">
        <v>13</v>
      </c>
      <c r="M24" s="39" t="s">
        <v>14</v>
      </c>
      <c r="N24" s="39" t="s">
        <v>15</v>
      </c>
      <c r="O24" s="39" t="s">
        <v>16</v>
      </c>
      <c r="P24" s="37"/>
    </row>
    <row r="25" spans="2:16" ht="12">
      <c r="B25" s="89" t="s">
        <v>58</v>
      </c>
      <c r="C25" s="6">
        <v>33604</v>
      </c>
      <c r="D25" s="7">
        <v>30352</v>
      </c>
      <c r="E25" s="6">
        <v>33604</v>
      </c>
      <c r="F25" s="7">
        <v>32520</v>
      </c>
      <c r="G25" s="8">
        <v>33604</v>
      </c>
      <c r="H25" s="8">
        <v>32520</v>
      </c>
      <c r="I25" s="7">
        <v>33604</v>
      </c>
      <c r="J25" s="7">
        <v>33604</v>
      </c>
      <c r="K25" s="7">
        <v>32520</v>
      </c>
      <c r="L25" s="7">
        <v>33604</v>
      </c>
      <c r="M25" s="7">
        <v>32520</v>
      </c>
      <c r="N25" s="7"/>
      <c r="O25" s="9">
        <f>SUM(C25:N25)</f>
        <v>362056</v>
      </c>
      <c r="P25" s="37"/>
    </row>
    <row r="26" spans="2:16" ht="12">
      <c r="B26" s="94" t="s">
        <v>60</v>
      </c>
      <c r="C26" s="27">
        <v>49.29</v>
      </c>
      <c r="D26" s="27">
        <v>56.87</v>
      </c>
      <c r="E26" s="27">
        <v>58.55</v>
      </c>
      <c r="F26" s="27">
        <v>56.99</v>
      </c>
      <c r="G26" s="28">
        <v>52.95</v>
      </c>
      <c r="H26" s="28">
        <v>64.91</v>
      </c>
      <c r="I26" s="27">
        <v>62.07</v>
      </c>
      <c r="J26" s="27">
        <v>57.88</v>
      </c>
      <c r="K26" s="27">
        <v>50.9</v>
      </c>
      <c r="L26" s="27">
        <v>66.94</v>
      </c>
      <c r="M26" s="27">
        <v>63.09</v>
      </c>
      <c r="N26" s="27"/>
      <c r="O26" s="29">
        <v>58.22</v>
      </c>
      <c r="P26" s="37"/>
    </row>
    <row r="27" spans="2:16" ht="12">
      <c r="B27" s="94" t="s">
        <v>59</v>
      </c>
      <c r="C27" s="3">
        <v>16563</v>
      </c>
      <c r="D27" s="3">
        <v>17261</v>
      </c>
      <c r="E27" s="3">
        <v>19675</v>
      </c>
      <c r="F27" s="3">
        <v>18533</v>
      </c>
      <c r="G27" s="10">
        <v>17793</v>
      </c>
      <c r="H27" s="10">
        <v>21109</v>
      </c>
      <c r="I27" s="3">
        <v>20858</v>
      </c>
      <c r="J27" s="3">
        <v>19450</v>
      </c>
      <c r="K27" s="3">
        <v>16552</v>
      </c>
      <c r="L27" s="3">
        <v>22494</v>
      </c>
      <c r="M27" s="3">
        <v>20517</v>
      </c>
      <c r="N27" s="3"/>
      <c r="O27" s="11">
        <f>SUM(C27:N27)</f>
        <v>210805</v>
      </c>
      <c r="P27" s="37"/>
    </row>
    <row r="28" spans="2:16" ht="12">
      <c r="B28" s="90" t="s">
        <v>27</v>
      </c>
      <c r="C28" s="3">
        <v>20963</v>
      </c>
      <c r="D28" s="3">
        <v>25298</v>
      </c>
      <c r="E28" s="3">
        <v>29326</v>
      </c>
      <c r="F28" s="3">
        <v>25966</v>
      </c>
      <c r="G28" s="10">
        <v>22711</v>
      </c>
      <c r="H28" s="10">
        <v>30035</v>
      </c>
      <c r="I28" s="3">
        <v>29461</v>
      </c>
      <c r="J28" s="3">
        <v>25662</v>
      </c>
      <c r="K28" s="3">
        <v>24802</v>
      </c>
      <c r="L28" s="3">
        <v>29971</v>
      </c>
      <c r="M28" s="3">
        <v>28003</v>
      </c>
      <c r="N28" s="3"/>
      <c r="O28" s="9">
        <f>SUM(C28:N28)</f>
        <v>292198</v>
      </c>
      <c r="P28" s="37"/>
    </row>
    <row r="29" spans="2:16" ht="12">
      <c r="B29" s="90" t="s">
        <v>28</v>
      </c>
      <c r="C29" s="3">
        <v>4148</v>
      </c>
      <c r="D29" s="3">
        <v>4921</v>
      </c>
      <c r="E29" s="3">
        <v>4379</v>
      </c>
      <c r="F29" s="3">
        <v>4833</v>
      </c>
      <c r="G29" s="10">
        <v>4858</v>
      </c>
      <c r="H29" s="10">
        <v>4995</v>
      </c>
      <c r="I29" s="3">
        <v>5799</v>
      </c>
      <c r="J29" s="3">
        <v>5481</v>
      </c>
      <c r="K29" s="3">
        <v>3995</v>
      </c>
      <c r="L29" s="3">
        <v>5936</v>
      </c>
      <c r="M29" s="3">
        <v>6410</v>
      </c>
      <c r="N29" s="3"/>
      <c r="O29" s="9">
        <v>55755</v>
      </c>
      <c r="P29" s="37"/>
    </row>
    <row r="30" spans="2:16" ht="26.25" customHeight="1" thickBot="1">
      <c r="B30" s="91" t="s">
        <v>29</v>
      </c>
      <c r="C30" s="5">
        <v>25111</v>
      </c>
      <c r="D30" s="5">
        <f t="shared" ref="D30:N30" si="3">SUM(D28:D29)</f>
        <v>30219</v>
      </c>
      <c r="E30" s="5">
        <f t="shared" si="3"/>
        <v>33705</v>
      </c>
      <c r="F30" s="5">
        <f t="shared" si="3"/>
        <v>30799</v>
      </c>
      <c r="G30" s="5">
        <f t="shared" si="3"/>
        <v>27569</v>
      </c>
      <c r="H30" s="5">
        <f t="shared" si="3"/>
        <v>35030</v>
      </c>
      <c r="I30" s="5">
        <f t="shared" si="3"/>
        <v>35260</v>
      </c>
      <c r="J30" s="5">
        <f t="shared" si="3"/>
        <v>31143</v>
      </c>
      <c r="K30" s="5">
        <f t="shared" si="3"/>
        <v>28797</v>
      </c>
      <c r="L30" s="5">
        <f t="shared" si="3"/>
        <v>35907</v>
      </c>
      <c r="M30" s="5">
        <f t="shared" si="3"/>
        <v>34413</v>
      </c>
      <c r="N30" s="5">
        <f t="shared" si="3"/>
        <v>0</v>
      </c>
      <c r="O30" s="5">
        <f>SUM(C30:N30)</f>
        <v>347953</v>
      </c>
      <c r="P30" s="37"/>
    </row>
    <row r="31" spans="2:16" ht="12.75" customHeight="1" thickTop="1">
      <c r="B31" s="9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0"/>
      <c r="P31" s="37"/>
    </row>
    <row r="32" spans="2:16" ht="12" customHeight="1" thickBot="1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37"/>
    </row>
    <row r="33" spans="1:16" ht="12.75" customHeight="1" thickTop="1" thickBot="1">
      <c r="B33" s="116" t="s">
        <v>30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37"/>
    </row>
    <row r="34" spans="1:16" ht="12.75" customHeight="1" thickTop="1" thickBot="1">
      <c r="B34" s="145" t="s">
        <v>3</v>
      </c>
      <c r="C34" s="120">
        <v>2017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41"/>
    </row>
    <row r="35" spans="1:16" ht="24.75" thickTop="1">
      <c r="B35" s="145"/>
      <c r="C35" s="1" t="s">
        <v>102</v>
      </c>
      <c r="D35" s="1" t="s">
        <v>103</v>
      </c>
      <c r="E35" s="1" t="s">
        <v>104</v>
      </c>
      <c r="F35" s="1" t="s">
        <v>105</v>
      </c>
      <c r="G35" s="1" t="s">
        <v>106</v>
      </c>
      <c r="H35" s="1" t="s">
        <v>107</v>
      </c>
      <c r="I35" s="1" t="s">
        <v>108</v>
      </c>
      <c r="J35" s="1" t="s">
        <v>109</v>
      </c>
      <c r="K35" s="1" t="s">
        <v>110</v>
      </c>
      <c r="L35" s="1" t="s">
        <v>100</v>
      </c>
      <c r="M35" s="1" t="s">
        <v>111</v>
      </c>
      <c r="N35" s="1" t="s">
        <v>101</v>
      </c>
      <c r="O35" s="1" t="s">
        <v>16</v>
      </c>
      <c r="P35" s="42"/>
    </row>
    <row r="36" spans="1:16" ht="12">
      <c r="B36" s="89" t="s">
        <v>17</v>
      </c>
      <c r="C36" s="7">
        <v>0</v>
      </c>
      <c r="D36" s="7">
        <v>0</v>
      </c>
      <c r="E36" s="7">
        <v>0</v>
      </c>
      <c r="F36" s="7">
        <v>464</v>
      </c>
      <c r="G36" s="7">
        <v>1206</v>
      </c>
      <c r="H36" s="8">
        <v>850</v>
      </c>
      <c r="I36" s="7">
        <v>1662</v>
      </c>
      <c r="J36" s="7">
        <v>721</v>
      </c>
      <c r="K36" s="7">
        <v>881</v>
      </c>
      <c r="L36" s="7">
        <v>1459</v>
      </c>
      <c r="M36" s="7">
        <v>1477</v>
      </c>
      <c r="N36" s="7"/>
      <c r="O36" s="11">
        <f>SUM(C36:N36)</f>
        <v>8720</v>
      </c>
      <c r="P36" s="37"/>
    </row>
    <row r="37" spans="1:16" ht="15" customHeight="1">
      <c r="B37" s="90" t="s">
        <v>18</v>
      </c>
      <c r="C37" s="3">
        <v>0</v>
      </c>
      <c r="D37" s="3">
        <v>0</v>
      </c>
      <c r="E37" s="3">
        <v>0</v>
      </c>
      <c r="F37" s="3">
        <v>208</v>
      </c>
      <c r="G37" s="3">
        <v>613</v>
      </c>
      <c r="H37" s="10">
        <v>300</v>
      </c>
      <c r="I37" s="3">
        <v>403</v>
      </c>
      <c r="J37" s="3">
        <v>346</v>
      </c>
      <c r="K37" s="3">
        <v>561</v>
      </c>
      <c r="L37" s="3">
        <v>764</v>
      </c>
      <c r="M37" s="3">
        <v>412</v>
      </c>
      <c r="N37" s="3"/>
      <c r="O37" s="43">
        <f>SUM(C37:N37)</f>
        <v>3607</v>
      </c>
      <c r="P37" s="37"/>
    </row>
    <row r="38" spans="1:16" ht="12.75" customHeight="1" thickBot="1">
      <c r="B38" s="91" t="s">
        <v>19</v>
      </c>
      <c r="C38" s="5">
        <v>0</v>
      </c>
      <c r="D38" s="5">
        <f t="shared" ref="D38:O38" si="4">SUM(D36:D37)</f>
        <v>0</v>
      </c>
      <c r="E38" s="5">
        <f t="shared" si="4"/>
        <v>0</v>
      </c>
      <c r="F38" s="5">
        <f t="shared" si="4"/>
        <v>672</v>
      </c>
      <c r="G38" s="5">
        <f t="shared" si="4"/>
        <v>1819</v>
      </c>
      <c r="H38" s="5">
        <f t="shared" si="4"/>
        <v>1150</v>
      </c>
      <c r="I38" s="5">
        <f t="shared" si="4"/>
        <v>2065</v>
      </c>
      <c r="J38" s="5">
        <f t="shared" si="4"/>
        <v>1067</v>
      </c>
      <c r="K38" s="5">
        <f t="shared" si="4"/>
        <v>1442</v>
      </c>
      <c r="L38" s="5">
        <f t="shared" si="4"/>
        <v>2223</v>
      </c>
      <c r="M38" s="5">
        <f t="shared" si="4"/>
        <v>1889</v>
      </c>
      <c r="N38" s="5">
        <f t="shared" si="4"/>
        <v>0</v>
      </c>
      <c r="O38" s="5">
        <f t="shared" si="4"/>
        <v>12327</v>
      </c>
      <c r="P38" s="37"/>
    </row>
    <row r="39" spans="1:16" ht="12.75" customHeight="1" thickTop="1">
      <c r="B39" s="9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7"/>
    </row>
    <row r="40" spans="1:16" ht="12.75" customHeight="1">
      <c r="B40" s="145" t="s">
        <v>57</v>
      </c>
      <c r="C40" s="107" t="s">
        <v>102</v>
      </c>
      <c r="D40" s="107" t="s">
        <v>103</v>
      </c>
      <c r="E40" s="107" t="s">
        <v>104</v>
      </c>
      <c r="F40" s="107" t="s">
        <v>105</v>
      </c>
      <c r="G40" s="107" t="s">
        <v>106</v>
      </c>
      <c r="H40" s="107" t="s">
        <v>107</v>
      </c>
      <c r="I40" s="107" t="s">
        <v>108</v>
      </c>
      <c r="J40" s="107" t="s">
        <v>109</v>
      </c>
      <c r="K40" s="107" t="s">
        <v>110</v>
      </c>
      <c r="L40" s="107" t="s">
        <v>100</v>
      </c>
      <c r="M40" s="107" t="s">
        <v>111</v>
      </c>
      <c r="N40" s="106" t="s">
        <v>101</v>
      </c>
      <c r="O40" s="45" t="s">
        <v>16</v>
      </c>
      <c r="P40" s="37"/>
    </row>
    <row r="41" spans="1:16" ht="12.75" customHeight="1">
      <c r="B41" s="145"/>
      <c r="C41" s="46">
        <v>0</v>
      </c>
      <c r="D41" s="46">
        <v>0</v>
      </c>
      <c r="E41" s="46">
        <v>0</v>
      </c>
      <c r="F41" s="46">
        <v>18</v>
      </c>
      <c r="G41" s="46">
        <v>66</v>
      </c>
      <c r="H41" s="46">
        <v>51</v>
      </c>
      <c r="I41" s="46">
        <v>74</v>
      </c>
      <c r="J41" s="46">
        <v>57</v>
      </c>
      <c r="K41" s="46">
        <v>61</v>
      </c>
      <c r="L41" s="46">
        <v>80</v>
      </c>
      <c r="M41" s="46">
        <v>79</v>
      </c>
      <c r="N41" s="46"/>
      <c r="O41" s="46">
        <f>SUM(C41:N41)</f>
        <v>486</v>
      </c>
      <c r="P41" s="37"/>
    </row>
    <row r="42" spans="1:16" ht="12.75" customHeight="1">
      <c r="B42" s="9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7"/>
    </row>
    <row r="43" spans="1:16" s="83" customFormat="1" ht="12.75" customHeight="1">
      <c r="A43" s="81"/>
      <c r="B43" s="142" t="s">
        <v>88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82"/>
    </row>
    <row r="44" spans="1:16" ht="12.75" customHeight="1" thickBot="1">
      <c r="B44" s="96"/>
      <c r="C44" s="22"/>
      <c r="D44" s="22"/>
      <c r="E44" s="22"/>
      <c r="F44" s="47"/>
      <c r="G44" s="22"/>
      <c r="H44" s="22"/>
      <c r="I44" s="22"/>
      <c r="J44" s="22"/>
      <c r="K44" s="47"/>
      <c r="L44" s="22"/>
      <c r="M44" s="47"/>
      <c r="N44" s="22"/>
      <c r="O44" s="22"/>
      <c r="P44" s="37"/>
    </row>
    <row r="45" spans="1:16" ht="12" customHeight="1" thickBot="1">
      <c r="A45" s="49"/>
      <c r="B45" s="97" t="s">
        <v>31</v>
      </c>
      <c r="C45" s="76" t="s">
        <v>102</v>
      </c>
      <c r="D45" s="77" t="s">
        <v>103</v>
      </c>
      <c r="E45" s="78" t="s">
        <v>104</v>
      </c>
      <c r="F45" s="78" t="s">
        <v>105</v>
      </c>
      <c r="G45" s="78" t="s">
        <v>106</v>
      </c>
      <c r="H45" s="78" t="s">
        <v>107</v>
      </c>
      <c r="I45" s="78" t="s">
        <v>108</v>
      </c>
      <c r="J45" s="78" t="s">
        <v>109</v>
      </c>
      <c r="K45" s="78" t="s">
        <v>110</v>
      </c>
      <c r="L45" s="78" t="s">
        <v>100</v>
      </c>
      <c r="M45" s="78" t="s">
        <v>111</v>
      </c>
      <c r="N45" s="78" t="s">
        <v>101</v>
      </c>
      <c r="O45" s="79" t="s">
        <v>16</v>
      </c>
      <c r="P45" s="37"/>
    </row>
    <row r="46" spans="1:16" ht="24.75" customHeight="1">
      <c r="B46" s="98" t="s">
        <v>32</v>
      </c>
      <c r="C46" s="7">
        <f>SUM(C10,C19,C30,C38)</f>
        <v>26421</v>
      </c>
      <c r="D46" s="7">
        <v>31187</v>
      </c>
      <c r="E46" s="7">
        <f t="shared" ref="E46:M46" si="5">E38+E30+E19+E10</f>
        <v>35496</v>
      </c>
      <c r="F46" s="7">
        <f t="shared" si="5"/>
        <v>33544</v>
      </c>
      <c r="G46" s="7">
        <f t="shared" si="5"/>
        <v>31594</v>
      </c>
      <c r="H46" s="7">
        <f t="shared" si="5"/>
        <v>38835</v>
      </c>
      <c r="I46" s="7">
        <f t="shared" si="5"/>
        <v>40438</v>
      </c>
      <c r="J46" s="7">
        <f t="shared" si="5"/>
        <v>34811</v>
      </c>
      <c r="K46" s="7">
        <f t="shared" si="5"/>
        <v>32716</v>
      </c>
      <c r="L46" s="7">
        <f t="shared" si="5"/>
        <v>40434</v>
      </c>
      <c r="M46" s="7">
        <f t="shared" si="5"/>
        <v>39712</v>
      </c>
      <c r="N46" s="7"/>
      <c r="O46" s="9">
        <v>385188</v>
      </c>
      <c r="P46" s="53"/>
    </row>
    <row r="47" spans="1:16" ht="12">
      <c r="B47" s="99" t="s">
        <v>33</v>
      </c>
      <c r="C47" s="3">
        <f>SUM(C8,C17,C28,C36)</f>
        <v>21760</v>
      </c>
      <c r="D47" s="3">
        <v>25923</v>
      </c>
      <c r="E47" s="3">
        <f t="shared" ref="E47:N47" si="6">E36+E28+E17+E8</f>
        <v>30443</v>
      </c>
      <c r="F47" s="3">
        <f t="shared" si="6"/>
        <v>28000</v>
      </c>
      <c r="G47" s="3">
        <f t="shared" si="6"/>
        <v>25458</v>
      </c>
      <c r="H47" s="3">
        <f t="shared" si="6"/>
        <v>32798</v>
      </c>
      <c r="I47" s="3">
        <f t="shared" si="6"/>
        <v>33144</v>
      </c>
      <c r="J47" s="3">
        <f t="shared" si="6"/>
        <v>28227</v>
      </c>
      <c r="K47" s="3">
        <f t="shared" si="6"/>
        <v>27585</v>
      </c>
      <c r="L47" s="3">
        <f t="shared" si="6"/>
        <v>33002</v>
      </c>
      <c r="M47" s="3">
        <f t="shared" si="6"/>
        <v>31981</v>
      </c>
      <c r="N47" s="3">
        <f t="shared" si="6"/>
        <v>0</v>
      </c>
      <c r="O47" s="9">
        <f t="shared" ref="O47:O48" si="7">SUM(C47:N47)</f>
        <v>318321</v>
      </c>
      <c r="P47" s="54"/>
    </row>
    <row r="48" spans="1:16" ht="12">
      <c r="B48" s="99" t="s">
        <v>34</v>
      </c>
      <c r="C48" s="3">
        <f>SUM(C9,C18,C29,C37)</f>
        <v>4661</v>
      </c>
      <c r="D48" s="3">
        <f t="shared" ref="D48:M48" si="8">D37+D29+D18+D9</f>
        <v>5264</v>
      </c>
      <c r="E48" s="3">
        <f t="shared" si="8"/>
        <v>5053</v>
      </c>
      <c r="F48" s="3">
        <f t="shared" si="8"/>
        <v>5544</v>
      </c>
      <c r="G48" s="3">
        <f t="shared" si="8"/>
        <v>6136</v>
      </c>
      <c r="H48" s="3">
        <f t="shared" si="8"/>
        <v>6037</v>
      </c>
      <c r="I48" s="3">
        <f t="shared" si="8"/>
        <v>7294</v>
      </c>
      <c r="J48" s="3">
        <f t="shared" si="8"/>
        <v>6584</v>
      </c>
      <c r="K48" s="3">
        <f t="shared" si="8"/>
        <v>5131</v>
      </c>
      <c r="L48" s="3">
        <f t="shared" si="8"/>
        <v>7432</v>
      </c>
      <c r="M48" s="3">
        <f t="shared" si="8"/>
        <v>7731</v>
      </c>
      <c r="N48" s="3"/>
      <c r="O48" s="9">
        <f t="shared" si="7"/>
        <v>66867</v>
      </c>
      <c r="P48" s="54"/>
    </row>
    <row r="49" spans="2:19" ht="12">
      <c r="B49" s="10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4"/>
    </row>
    <row r="50" spans="2:19" ht="12">
      <c r="B50" s="10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4"/>
    </row>
    <row r="51" spans="2:19" ht="15">
      <c r="B51" s="141" t="s">
        <v>87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54"/>
    </row>
    <row r="52" spans="2:19" ht="14.25" customHeight="1" thickBot="1">
      <c r="B52" s="101"/>
      <c r="C52" s="22"/>
      <c r="D52" s="22"/>
      <c r="E52" s="22"/>
      <c r="F52" s="22"/>
      <c r="G52" s="55"/>
      <c r="H52" s="22"/>
      <c r="I52" s="22"/>
      <c r="J52" s="22"/>
      <c r="K52" s="22"/>
      <c r="L52" s="22"/>
      <c r="M52" s="22"/>
      <c r="N52" s="22"/>
      <c r="O52" s="55"/>
    </row>
    <row r="53" spans="2:19" ht="12.75" thickBot="1">
      <c r="B53" s="139" t="s">
        <v>35</v>
      </c>
      <c r="C53" s="113">
        <v>2017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5"/>
    </row>
    <row r="54" spans="2:19" ht="16.5" customHeight="1" thickTop="1" thickBot="1">
      <c r="B54" s="140"/>
      <c r="C54" s="39" t="s">
        <v>4</v>
      </c>
      <c r="D54" s="39" t="s">
        <v>5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9" t="s">
        <v>14</v>
      </c>
      <c r="N54" s="39" t="s">
        <v>15</v>
      </c>
      <c r="O54" s="39" t="s">
        <v>36</v>
      </c>
    </row>
    <row r="55" spans="2:19" ht="14.25" customHeight="1">
      <c r="B55" s="89" t="s">
        <v>37</v>
      </c>
      <c r="C55" s="30">
        <v>34</v>
      </c>
      <c r="D55" s="30">
        <v>45.63</v>
      </c>
      <c r="E55" s="30">
        <v>39</v>
      </c>
      <c r="F55" s="30">
        <v>24.81</v>
      </c>
      <c r="G55" s="31">
        <v>34.4</v>
      </c>
      <c r="H55" s="31">
        <v>43.4</v>
      </c>
      <c r="I55" s="30">
        <v>42</v>
      </c>
      <c r="J55" s="30">
        <v>29.39</v>
      </c>
      <c r="K55" s="30">
        <v>28.14</v>
      </c>
      <c r="L55" s="30">
        <v>51.61</v>
      </c>
      <c r="M55" s="30">
        <v>52.59</v>
      </c>
      <c r="N55" s="56"/>
      <c r="O55" s="29">
        <f>SUM(C55:N55)/12</f>
        <v>35.414166666666667</v>
      </c>
      <c r="S55" s="23">
        <v>1</v>
      </c>
    </row>
    <row r="56" spans="2:19" ht="14.25" customHeight="1">
      <c r="B56" s="90" t="s">
        <v>38</v>
      </c>
      <c r="C56" s="27">
        <v>47.42</v>
      </c>
      <c r="D56" s="27">
        <v>52.58</v>
      </c>
      <c r="E56" s="27">
        <v>64.83</v>
      </c>
      <c r="F56" s="27">
        <v>72.41</v>
      </c>
      <c r="G56" s="28">
        <v>56.28</v>
      </c>
      <c r="H56" s="28">
        <v>74</v>
      </c>
      <c r="I56" s="27">
        <v>73.8</v>
      </c>
      <c r="J56" s="27">
        <v>59.48</v>
      </c>
      <c r="K56" s="27">
        <v>56.15</v>
      </c>
      <c r="L56" s="27">
        <v>69.58</v>
      </c>
      <c r="M56" s="27">
        <v>69.459999999999994</v>
      </c>
      <c r="N56" s="57"/>
      <c r="O56" s="29">
        <f t="shared" ref="O56:O76" si="9">SUM(C56:N56)/12</f>
        <v>57.999166666666675</v>
      </c>
    </row>
    <row r="57" spans="2:19" ht="14.25" customHeight="1">
      <c r="B57" s="108" t="s">
        <v>115</v>
      </c>
      <c r="C57" s="27">
        <v>30</v>
      </c>
      <c r="D57" s="27">
        <v>60</v>
      </c>
      <c r="E57" s="27">
        <v>60</v>
      </c>
      <c r="F57" s="27">
        <v>45</v>
      </c>
      <c r="G57" s="28">
        <v>30</v>
      </c>
      <c r="H57" s="28">
        <v>46</v>
      </c>
      <c r="I57" s="27">
        <v>48</v>
      </c>
      <c r="J57" s="27">
        <v>35</v>
      </c>
      <c r="K57" s="27">
        <v>36</v>
      </c>
      <c r="L57" s="27">
        <v>45</v>
      </c>
      <c r="M57" s="27">
        <v>45</v>
      </c>
      <c r="N57" s="57"/>
      <c r="O57" s="29">
        <f t="shared" si="9"/>
        <v>40</v>
      </c>
      <c r="P57" s="23" t="s">
        <v>25</v>
      </c>
    </row>
    <row r="58" spans="2:19" ht="14.25" customHeight="1">
      <c r="B58" s="90" t="s">
        <v>91</v>
      </c>
      <c r="C58" s="27">
        <v>73</v>
      </c>
      <c r="D58" s="27">
        <v>79.5</v>
      </c>
      <c r="E58" s="27">
        <v>82.6</v>
      </c>
      <c r="F58" s="27">
        <v>77.7</v>
      </c>
      <c r="G58" s="28">
        <v>61.6</v>
      </c>
      <c r="H58" s="28">
        <v>74.3</v>
      </c>
      <c r="I58" s="27">
        <v>86.1</v>
      </c>
      <c r="J58" s="27">
        <v>76.3</v>
      </c>
      <c r="K58" s="27">
        <v>78.8</v>
      </c>
      <c r="L58" s="27">
        <v>82.6</v>
      </c>
      <c r="M58" s="27">
        <v>85.8</v>
      </c>
      <c r="N58" s="57"/>
      <c r="O58" s="29">
        <f t="shared" si="9"/>
        <v>71.524999999999991</v>
      </c>
    </row>
    <row r="59" spans="2:19" ht="14.25" customHeight="1">
      <c r="B59" s="90" t="s">
        <v>92</v>
      </c>
      <c r="C59" s="27">
        <v>32</v>
      </c>
      <c r="D59" s="27">
        <v>38</v>
      </c>
      <c r="E59" s="27">
        <v>48</v>
      </c>
      <c r="F59" s="27">
        <v>38</v>
      </c>
      <c r="G59" s="28">
        <v>42</v>
      </c>
      <c r="H59" s="28">
        <v>51</v>
      </c>
      <c r="I59" s="27">
        <v>36</v>
      </c>
      <c r="J59" s="27">
        <v>37</v>
      </c>
      <c r="K59" s="27">
        <v>32</v>
      </c>
      <c r="L59" s="27">
        <v>56</v>
      </c>
      <c r="M59" s="27">
        <v>48</v>
      </c>
      <c r="N59" s="57"/>
      <c r="O59" s="29">
        <f t="shared" si="9"/>
        <v>38.166666666666664</v>
      </c>
    </row>
    <row r="60" spans="2:19" ht="14.25" customHeight="1">
      <c r="B60" s="90" t="s">
        <v>99</v>
      </c>
      <c r="C60" s="27">
        <v>59.08</v>
      </c>
      <c r="D60" s="27">
        <v>92</v>
      </c>
      <c r="E60" s="27">
        <v>79</v>
      </c>
      <c r="F60" s="27">
        <v>74.31</v>
      </c>
      <c r="G60" s="28">
        <v>59.68</v>
      </c>
      <c r="H60" s="28">
        <v>68.599999999999994</v>
      </c>
      <c r="I60" s="27">
        <v>70.61</v>
      </c>
      <c r="J60" s="27">
        <v>80.650000000000006</v>
      </c>
      <c r="K60" s="27">
        <v>63</v>
      </c>
      <c r="L60" s="27">
        <v>83.7</v>
      </c>
      <c r="M60" s="27">
        <v>82</v>
      </c>
      <c r="N60" s="57"/>
      <c r="O60" s="29">
        <f t="shared" si="9"/>
        <v>67.719166666666666</v>
      </c>
    </row>
    <row r="61" spans="2:19" ht="14.25" customHeight="1">
      <c r="B61" s="90" t="s">
        <v>93</v>
      </c>
      <c r="C61" s="27">
        <v>44.25</v>
      </c>
      <c r="D61" s="27">
        <v>47.49</v>
      </c>
      <c r="E61" s="27">
        <v>56.15</v>
      </c>
      <c r="F61" s="27">
        <v>58.87</v>
      </c>
      <c r="G61" s="28">
        <v>44.07</v>
      </c>
      <c r="H61" s="28">
        <v>65.62</v>
      </c>
      <c r="I61" s="27">
        <v>68.27</v>
      </c>
      <c r="J61" s="27">
        <v>49.69</v>
      </c>
      <c r="K61" s="27">
        <v>38.549999999999997</v>
      </c>
      <c r="L61" s="27">
        <v>64.56</v>
      </c>
      <c r="M61" s="27">
        <v>54.61</v>
      </c>
      <c r="N61" s="57"/>
      <c r="O61" s="29">
        <f t="shared" si="9"/>
        <v>49.344166666666666</v>
      </c>
    </row>
    <row r="62" spans="2:19" ht="14.25" customHeight="1">
      <c r="B62" s="90" t="s">
        <v>44</v>
      </c>
      <c r="C62" s="27">
        <v>25</v>
      </c>
      <c r="D62" s="27">
        <v>35</v>
      </c>
      <c r="E62" s="27">
        <v>30</v>
      </c>
      <c r="F62" s="27">
        <v>28</v>
      </c>
      <c r="G62" s="28">
        <v>25</v>
      </c>
      <c r="H62" s="28">
        <v>40</v>
      </c>
      <c r="I62" s="27">
        <v>40</v>
      </c>
      <c r="J62" s="27">
        <v>30</v>
      </c>
      <c r="K62" s="27">
        <v>34</v>
      </c>
      <c r="L62" s="27">
        <v>37</v>
      </c>
      <c r="M62" s="27">
        <v>35</v>
      </c>
      <c r="N62" s="57"/>
      <c r="O62" s="29">
        <f t="shared" si="9"/>
        <v>29.916666666666668</v>
      </c>
    </row>
    <row r="63" spans="2:19" ht="14.25" customHeight="1">
      <c r="B63" s="90" t="s">
        <v>94</v>
      </c>
      <c r="C63" s="27">
        <v>31.67</v>
      </c>
      <c r="D63" s="27">
        <v>44.8</v>
      </c>
      <c r="E63" s="27">
        <v>39.78</v>
      </c>
      <c r="F63" s="27">
        <v>54.54</v>
      </c>
      <c r="G63" s="28">
        <v>48.4</v>
      </c>
      <c r="H63" s="28">
        <v>52.1</v>
      </c>
      <c r="I63" s="27">
        <v>55.7</v>
      </c>
      <c r="J63" s="27">
        <v>44.05</v>
      </c>
      <c r="K63" s="27">
        <v>34.5</v>
      </c>
      <c r="L63" s="27">
        <v>55</v>
      </c>
      <c r="M63" s="27">
        <v>64.25</v>
      </c>
      <c r="N63" s="57"/>
      <c r="O63" s="29">
        <f t="shared" si="9"/>
        <v>43.732499999999995</v>
      </c>
    </row>
    <row r="64" spans="2:19" ht="14.25" customHeight="1">
      <c r="B64" s="90" t="s">
        <v>95</v>
      </c>
      <c r="C64" s="27">
        <v>65.239999999999995</v>
      </c>
      <c r="D64" s="27">
        <v>78.81</v>
      </c>
      <c r="E64" s="27">
        <v>74.760000000000005</v>
      </c>
      <c r="F64" s="27">
        <v>68.569999999999993</v>
      </c>
      <c r="G64" s="28">
        <v>54.29</v>
      </c>
      <c r="H64" s="28">
        <v>62.18</v>
      </c>
      <c r="I64" s="27">
        <v>77.62</v>
      </c>
      <c r="J64" s="27">
        <v>57.14</v>
      </c>
      <c r="K64" s="27">
        <v>53.81</v>
      </c>
      <c r="L64" s="27">
        <v>82.38</v>
      </c>
      <c r="M64" s="27">
        <v>81.900000000000006</v>
      </c>
      <c r="N64" s="57"/>
      <c r="O64" s="29">
        <f t="shared" si="9"/>
        <v>63.058333333333337</v>
      </c>
    </row>
    <row r="65" spans="1:15" ht="14.25" customHeight="1">
      <c r="B65" s="90" t="s">
        <v>96</v>
      </c>
      <c r="C65" s="27">
        <v>16.29</v>
      </c>
      <c r="D65" s="27">
        <v>10.56</v>
      </c>
      <c r="E65" s="27">
        <v>13.38</v>
      </c>
      <c r="F65" s="27">
        <v>14.33</v>
      </c>
      <c r="G65" s="28">
        <v>16.61</v>
      </c>
      <c r="H65" s="28">
        <v>25.4</v>
      </c>
      <c r="I65" s="27">
        <v>29.35</v>
      </c>
      <c r="J65" s="27">
        <v>22.74</v>
      </c>
      <c r="K65" s="27">
        <v>22.66</v>
      </c>
      <c r="L65" s="27">
        <v>21.61</v>
      </c>
      <c r="M65" s="27">
        <v>22.66</v>
      </c>
      <c r="N65" s="57"/>
      <c r="O65" s="29">
        <f t="shared" si="9"/>
        <v>17.965833333333332</v>
      </c>
    </row>
    <row r="66" spans="1:15" ht="14.25" customHeight="1">
      <c r="B66" s="109" t="s">
        <v>116</v>
      </c>
      <c r="C66" s="27">
        <v>15</v>
      </c>
      <c r="D66" s="27">
        <v>35</v>
      </c>
      <c r="E66" s="27">
        <v>38</v>
      </c>
      <c r="F66" s="27">
        <v>38</v>
      </c>
      <c r="G66" s="28">
        <v>18</v>
      </c>
      <c r="H66" s="28">
        <v>34.1</v>
      </c>
      <c r="I66" s="27">
        <v>32</v>
      </c>
      <c r="J66" s="27">
        <v>32</v>
      </c>
      <c r="K66" s="27">
        <v>34</v>
      </c>
      <c r="L66" s="27">
        <v>48</v>
      </c>
      <c r="M66" s="27">
        <v>50</v>
      </c>
      <c r="N66" s="57"/>
      <c r="O66" s="29">
        <f t="shared" si="9"/>
        <v>31.175000000000001</v>
      </c>
    </row>
    <row r="67" spans="1:15" ht="14.25" customHeight="1">
      <c r="B67" s="108" t="s">
        <v>114</v>
      </c>
      <c r="C67" s="27">
        <v>36</v>
      </c>
      <c r="D67" s="27">
        <v>32</v>
      </c>
      <c r="E67" s="27">
        <v>44</v>
      </c>
      <c r="F67" s="27">
        <v>42</v>
      </c>
      <c r="G67" s="28">
        <v>35</v>
      </c>
      <c r="H67" s="28">
        <v>56</v>
      </c>
      <c r="I67" s="27">
        <v>44</v>
      </c>
      <c r="J67" s="27">
        <v>38</v>
      </c>
      <c r="K67" s="27">
        <v>37</v>
      </c>
      <c r="L67" s="27">
        <v>42</v>
      </c>
      <c r="M67" s="27">
        <v>52</v>
      </c>
      <c r="N67" s="57"/>
      <c r="O67" s="29">
        <f t="shared" si="9"/>
        <v>38.166666666666664</v>
      </c>
    </row>
    <row r="68" spans="1:15" ht="14.25" customHeight="1">
      <c r="B68" s="90" t="s">
        <v>97</v>
      </c>
      <c r="C68" s="27">
        <v>76.599999999999994</v>
      </c>
      <c r="D68" s="27">
        <v>73</v>
      </c>
      <c r="E68" s="27">
        <v>64.5</v>
      </c>
      <c r="F68" s="27">
        <v>78.8</v>
      </c>
      <c r="G68" s="28">
        <v>75</v>
      </c>
      <c r="H68" s="28">
        <v>82.4</v>
      </c>
      <c r="I68" s="27">
        <v>60.9</v>
      </c>
      <c r="J68" s="27">
        <v>65.94</v>
      </c>
      <c r="K68" s="27">
        <v>57.4</v>
      </c>
      <c r="L68" s="27">
        <v>71.78</v>
      </c>
      <c r="M68" s="27">
        <v>80.8</v>
      </c>
      <c r="N68" s="57"/>
      <c r="O68" s="29">
        <f t="shared" si="9"/>
        <v>65.59333333333332</v>
      </c>
    </row>
    <row r="69" spans="1:15" ht="14.25" customHeight="1">
      <c r="B69" s="90" t="s">
        <v>51</v>
      </c>
      <c r="C69" s="27">
        <v>66</v>
      </c>
      <c r="D69" s="27">
        <v>80</v>
      </c>
      <c r="E69" s="27">
        <v>78.27</v>
      </c>
      <c r="F69" s="27">
        <v>68.67</v>
      </c>
      <c r="G69" s="28">
        <v>80.510000000000005</v>
      </c>
      <c r="H69" s="28">
        <v>94.6</v>
      </c>
      <c r="I69" s="27">
        <v>80.2</v>
      </c>
      <c r="J69" s="27">
        <v>80.540000000000006</v>
      </c>
      <c r="K69" s="27">
        <v>82.95</v>
      </c>
      <c r="L69" s="27">
        <v>85.68</v>
      </c>
      <c r="M69" s="27">
        <v>88.25</v>
      </c>
      <c r="N69" s="57"/>
      <c r="O69" s="29">
        <f t="shared" si="9"/>
        <v>73.805833333333339</v>
      </c>
    </row>
    <row r="70" spans="1:15" ht="14.25" customHeight="1">
      <c r="B70" s="102" t="s">
        <v>52</v>
      </c>
      <c r="C70" s="32">
        <v>49.71</v>
      </c>
      <c r="D70" s="32">
        <v>52.73</v>
      </c>
      <c r="E70" s="32">
        <v>68.290000000000006</v>
      </c>
      <c r="F70" s="32">
        <v>61.61</v>
      </c>
      <c r="G70" s="33">
        <v>62.76</v>
      </c>
      <c r="H70" s="33">
        <v>82</v>
      </c>
      <c r="I70" s="32">
        <v>76</v>
      </c>
      <c r="J70" s="32">
        <v>76</v>
      </c>
      <c r="K70" s="32">
        <v>78</v>
      </c>
      <c r="L70" s="32">
        <v>81</v>
      </c>
      <c r="M70" s="32">
        <v>76</v>
      </c>
      <c r="N70" s="58"/>
      <c r="O70" s="29">
        <f t="shared" si="9"/>
        <v>63.675000000000004</v>
      </c>
    </row>
    <row r="71" spans="1:15" ht="14.25" customHeight="1">
      <c r="B71" s="102" t="s">
        <v>98</v>
      </c>
      <c r="C71" s="32">
        <v>90</v>
      </c>
      <c r="D71" s="32">
        <v>85</v>
      </c>
      <c r="E71" s="32">
        <v>80</v>
      </c>
      <c r="F71" s="32">
        <v>80</v>
      </c>
      <c r="G71" s="33">
        <v>70</v>
      </c>
      <c r="H71" s="33">
        <v>80</v>
      </c>
      <c r="I71" s="32">
        <v>90</v>
      </c>
      <c r="J71" s="32">
        <v>80</v>
      </c>
      <c r="K71" s="32">
        <v>75</v>
      </c>
      <c r="L71" s="32">
        <v>80</v>
      </c>
      <c r="M71" s="32">
        <v>57</v>
      </c>
      <c r="N71" s="58"/>
      <c r="O71" s="29">
        <f t="shared" si="9"/>
        <v>72.25</v>
      </c>
    </row>
    <row r="72" spans="1:15" ht="14.25" customHeight="1">
      <c r="B72" s="90" t="s">
        <v>54</v>
      </c>
      <c r="C72" s="27">
        <v>30</v>
      </c>
      <c r="D72" s="27">
        <v>50</v>
      </c>
      <c r="E72" s="27">
        <v>50</v>
      </c>
      <c r="F72" s="27">
        <v>40</v>
      </c>
      <c r="G72" s="28">
        <v>60</v>
      </c>
      <c r="H72" s="28">
        <v>65</v>
      </c>
      <c r="I72" s="27">
        <v>50</v>
      </c>
      <c r="J72" s="27">
        <v>40</v>
      </c>
      <c r="K72" s="27">
        <v>30</v>
      </c>
      <c r="L72" s="27">
        <v>80</v>
      </c>
      <c r="M72" s="27">
        <v>30</v>
      </c>
      <c r="N72" s="57"/>
      <c r="O72" s="29">
        <f t="shared" si="9"/>
        <v>43.75</v>
      </c>
    </row>
    <row r="73" spans="1:15" ht="14.25" customHeight="1">
      <c r="B73" s="90" t="s">
        <v>55</v>
      </c>
      <c r="C73" s="27">
        <v>55.7</v>
      </c>
      <c r="D73" s="27">
        <v>54.1</v>
      </c>
      <c r="E73" s="27">
        <v>52.4</v>
      </c>
      <c r="F73" s="27">
        <v>65.599999999999994</v>
      </c>
      <c r="G73" s="28">
        <v>54.5</v>
      </c>
      <c r="H73" s="28">
        <v>72.400000000000006</v>
      </c>
      <c r="I73" s="27">
        <v>76</v>
      </c>
      <c r="J73" s="27">
        <v>85.6</v>
      </c>
      <c r="K73" s="27">
        <v>65</v>
      </c>
      <c r="L73" s="27">
        <v>72</v>
      </c>
      <c r="M73" s="27">
        <v>58.72</v>
      </c>
      <c r="N73" s="57"/>
      <c r="O73" s="29">
        <f t="shared" si="9"/>
        <v>59.335000000000008</v>
      </c>
    </row>
    <row r="74" spans="1:15" ht="14.25" customHeight="1">
      <c r="B74" s="108" t="s">
        <v>112</v>
      </c>
      <c r="C74" s="27">
        <v>72.5</v>
      </c>
      <c r="D74" s="27">
        <v>75.099999999999994</v>
      </c>
      <c r="E74" s="27">
        <v>80.34</v>
      </c>
      <c r="F74" s="27">
        <v>77.599999999999994</v>
      </c>
      <c r="G74" s="28">
        <v>81.900000000000006</v>
      </c>
      <c r="H74" s="28">
        <v>93</v>
      </c>
      <c r="I74" s="27">
        <v>89.02</v>
      </c>
      <c r="J74" s="27">
        <v>84.05</v>
      </c>
      <c r="K74" s="27">
        <v>82.9</v>
      </c>
      <c r="L74" s="27">
        <v>88.3</v>
      </c>
      <c r="M74" s="27">
        <v>87.1</v>
      </c>
      <c r="N74" s="57"/>
      <c r="O74" s="29">
        <f t="shared" si="9"/>
        <v>75.984166666666653</v>
      </c>
    </row>
    <row r="75" spans="1:15" ht="14.25" customHeight="1">
      <c r="B75" s="90" t="s">
        <v>56</v>
      </c>
      <c r="C75" s="27">
        <v>60</v>
      </c>
      <c r="D75" s="27">
        <v>65</v>
      </c>
      <c r="E75" s="27">
        <v>75</v>
      </c>
      <c r="F75" s="27">
        <v>75</v>
      </c>
      <c r="G75" s="28">
        <v>80</v>
      </c>
      <c r="H75" s="28">
        <v>80</v>
      </c>
      <c r="I75" s="27">
        <v>70</v>
      </c>
      <c r="J75" s="27">
        <v>85</v>
      </c>
      <c r="K75" s="27">
        <v>30</v>
      </c>
      <c r="L75" s="27">
        <v>85</v>
      </c>
      <c r="M75" s="27">
        <v>80</v>
      </c>
      <c r="N75" s="57"/>
      <c r="O75" s="29">
        <f t="shared" si="9"/>
        <v>65.416666666666671</v>
      </c>
    </row>
    <row r="76" spans="1:15" ht="14.25" customHeight="1">
      <c r="B76" s="105" t="s">
        <v>113</v>
      </c>
      <c r="C76" s="27">
        <v>75</v>
      </c>
      <c r="D76" s="27">
        <v>65</v>
      </c>
      <c r="E76" s="27">
        <v>70</v>
      </c>
      <c r="F76" s="27">
        <v>70</v>
      </c>
      <c r="G76" s="28">
        <v>75</v>
      </c>
      <c r="H76" s="28">
        <v>86</v>
      </c>
      <c r="I76" s="27">
        <v>70</v>
      </c>
      <c r="J76" s="27">
        <v>85</v>
      </c>
      <c r="K76" s="27">
        <v>70</v>
      </c>
      <c r="L76" s="27">
        <v>90</v>
      </c>
      <c r="M76" s="27">
        <v>87</v>
      </c>
      <c r="N76" s="57"/>
      <c r="O76" s="29">
        <f t="shared" si="9"/>
        <v>70.25</v>
      </c>
    </row>
    <row r="77" spans="1:15" ht="14.25" customHeight="1">
      <c r="B77" s="105"/>
      <c r="C77" s="27"/>
      <c r="D77" s="27"/>
      <c r="E77" s="27"/>
      <c r="F77" s="27"/>
      <c r="G77" s="28"/>
      <c r="H77" s="28"/>
      <c r="I77" s="27"/>
      <c r="J77" s="27"/>
      <c r="K77" s="27"/>
      <c r="L77" s="27"/>
      <c r="M77" s="27"/>
      <c r="N77" s="57"/>
      <c r="O77" s="29"/>
    </row>
    <row r="78" spans="1:15" s="75" customFormat="1" ht="36">
      <c r="A78" s="74"/>
      <c r="B78" s="103" t="s">
        <v>90</v>
      </c>
      <c r="C78" s="59">
        <f>AVERAGE(C55:C76)</f>
        <v>49.293636363636367</v>
      </c>
      <c r="D78" s="59">
        <v>56.87</v>
      </c>
      <c r="E78" s="59">
        <v>58.55</v>
      </c>
      <c r="F78" s="59">
        <v>56.99</v>
      </c>
      <c r="G78" s="59">
        <v>52.95</v>
      </c>
      <c r="H78" s="59">
        <v>64.91</v>
      </c>
      <c r="I78" s="59">
        <v>62.07</v>
      </c>
      <c r="J78" s="59">
        <v>57.88</v>
      </c>
      <c r="K78" s="59">
        <v>50.9</v>
      </c>
      <c r="L78" s="59">
        <v>66.94</v>
      </c>
      <c r="M78" s="59">
        <v>63.09</v>
      </c>
      <c r="N78" s="59">
        <f t="shared" ref="N78" si="10">SUM(N55:N75)/20</f>
        <v>0</v>
      </c>
      <c r="O78" s="59">
        <f>AVERAGE(O55:O76)</f>
        <v>53.37469696969697</v>
      </c>
    </row>
  </sheetData>
  <mergeCells count="21">
    <mergeCell ref="B13:O13"/>
    <mergeCell ref="B1:O1"/>
    <mergeCell ref="B2:O2"/>
    <mergeCell ref="B5:O5"/>
    <mergeCell ref="B6:B7"/>
    <mergeCell ref="C6:O6"/>
    <mergeCell ref="B14:B15"/>
    <mergeCell ref="C14:O14"/>
    <mergeCell ref="B22:O22"/>
    <mergeCell ref="B23:B24"/>
    <mergeCell ref="C23:O23"/>
    <mergeCell ref="C53:O53"/>
    <mergeCell ref="B53:B54"/>
    <mergeCell ref="B51:O51"/>
    <mergeCell ref="B43:O43"/>
    <mergeCell ref="B21:O21"/>
    <mergeCell ref="B32:O32"/>
    <mergeCell ref="B33:O33"/>
    <mergeCell ref="B34:B35"/>
    <mergeCell ref="C34:O34"/>
    <mergeCell ref="B40:B4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6" ht="12" customHeight="1" thickTop="1" thickBot="1"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6" ht="12" customHeight="1" thickTop="1" thickBot="1">
      <c r="B3" s="116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6" ht="12.95" customHeight="1" thickTop="1" thickBot="1">
      <c r="B4" s="119" t="s">
        <v>3</v>
      </c>
      <c r="C4" s="132">
        <v>2013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6" ht="24.75" thickTop="1">
      <c r="B5" s="11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'!C8</f>
        <v>608</v>
      </c>
      <c r="D6" s="7">
        <f>'Primer quincena'!D6+'Segunda quincena '!D8</f>
        <v>428</v>
      </c>
      <c r="E6" s="7">
        <f>'Primer quincena'!E6+'Segunda quincena '!E8</f>
        <v>689</v>
      </c>
      <c r="F6" s="7">
        <f>'Primer quincena'!F6+'Segunda quincena '!F8</f>
        <v>1270</v>
      </c>
      <c r="G6" s="7">
        <f>'Primer quincena'!G6+'Segunda quincena '!G8</f>
        <v>1471</v>
      </c>
      <c r="H6" s="7">
        <f>'Primer quincena'!H6+'Segunda quincena '!H8</f>
        <v>1835</v>
      </c>
      <c r="I6" s="7">
        <f>'Primer quincena'!I6+'Segunda quincena '!I8</f>
        <v>1975</v>
      </c>
      <c r="J6" s="7">
        <f>'Primer quincena'!J6+'Segunda quincena '!J8</f>
        <v>1776</v>
      </c>
      <c r="K6" s="7">
        <f>'Primer quincena'!K6+'Segunda quincena '!K8</f>
        <v>1440</v>
      </c>
      <c r="L6" s="7">
        <f>'Primer quincena'!L6+'Segunda quincena '!L8</f>
        <v>1385</v>
      </c>
      <c r="M6" s="7">
        <f>'Primer quincena'!M6+'Segunda quincena '!M8</f>
        <v>2361</v>
      </c>
      <c r="N6" s="7">
        <f>'Primer quincena'!N6+'Segunda quincena '!N8</f>
        <v>0</v>
      </c>
      <c r="O6" s="11">
        <f>SUM(C6:N6)</f>
        <v>15238</v>
      </c>
      <c r="P6" s="37"/>
    </row>
    <row r="7" spans="1:16" ht="17.25" customHeight="1">
      <c r="B7" s="14" t="s">
        <v>18</v>
      </c>
      <c r="C7" s="7">
        <f>'Primer quincena'!C7+'Segunda quincena '!C9</f>
        <v>467</v>
      </c>
      <c r="D7" s="7">
        <f>'Primer quincena'!D7+'Segunda quincena '!D9</f>
        <v>252</v>
      </c>
      <c r="E7" s="7">
        <f>'Primer quincena'!E7+'Segunda quincena '!E9</f>
        <v>651</v>
      </c>
      <c r="F7" s="7">
        <f>'Primer quincena'!F7+'Segunda quincena '!F9</f>
        <v>491</v>
      </c>
      <c r="G7" s="7">
        <f>'Primer quincena'!G7+'Segunda quincena '!G9</f>
        <v>337</v>
      </c>
      <c r="H7" s="7">
        <f>'Primer quincena'!H7+'Segunda quincena '!H9</f>
        <v>729</v>
      </c>
      <c r="I7" s="7">
        <f>'Primer quincena'!I7+'Segunda quincena '!I9</f>
        <v>963</v>
      </c>
      <c r="J7" s="7">
        <f>'Primer quincena'!J7+'Segunda quincena '!J9</f>
        <v>706</v>
      </c>
      <c r="K7" s="7">
        <f>'Primer quincena'!K7+'Segunda quincena '!K9</f>
        <v>536</v>
      </c>
      <c r="L7" s="7">
        <f>'Primer quincena'!L7+'Segunda quincena '!L9</f>
        <v>677</v>
      </c>
      <c r="M7" s="7">
        <f>'Primer quincena'!M7+'Segunda quincena '!M9</f>
        <v>884</v>
      </c>
      <c r="N7" s="7">
        <f>'Primer quincena'!N7+'Segunda quincena '!N9</f>
        <v>0</v>
      </c>
      <c r="O7" s="11">
        <f>SUM(C7:N7)</f>
        <v>6693</v>
      </c>
      <c r="P7" s="37"/>
    </row>
    <row r="8" spans="1:16" ht="15.75" customHeight="1" thickBot="1">
      <c r="B8" s="15" t="s">
        <v>19</v>
      </c>
      <c r="C8" s="5">
        <f>SUM(C6:C7)</f>
        <v>1075</v>
      </c>
      <c r="D8" s="5">
        <f t="shared" ref="D8:O8" si="0">SUM(D6:D7)</f>
        <v>680</v>
      </c>
      <c r="E8" s="5">
        <f t="shared" si="0"/>
        <v>1340</v>
      </c>
      <c r="F8" s="5">
        <f t="shared" si="0"/>
        <v>1761</v>
      </c>
      <c r="G8" s="5">
        <f t="shared" si="0"/>
        <v>1808</v>
      </c>
      <c r="H8" s="5">
        <f t="shared" si="0"/>
        <v>2564</v>
      </c>
      <c r="I8" s="5">
        <f t="shared" si="0"/>
        <v>2938</v>
      </c>
      <c r="J8" s="5">
        <f t="shared" si="0"/>
        <v>2482</v>
      </c>
      <c r="K8" s="5">
        <f t="shared" si="0"/>
        <v>1976</v>
      </c>
      <c r="L8" s="5">
        <f t="shared" si="0"/>
        <v>2062</v>
      </c>
      <c r="M8" s="5">
        <f t="shared" si="0"/>
        <v>3245</v>
      </c>
      <c r="N8" s="5">
        <f t="shared" si="0"/>
        <v>0</v>
      </c>
      <c r="O8" s="5">
        <f t="shared" si="0"/>
        <v>21931</v>
      </c>
      <c r="P8" s="37"/>
    </row>
    <row r="9" spans="1:16" ht="12" customHeight="1" thickTop="1" thickBot="1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37"/>
    </row>
    <row r="10" spans="1:16" ht="12.75" customHeight="1" thickBot="1">
      <c r="B10" s="133" t="s">
        <v>3</v>
      </c>
      <c r="C10" s="135">
        <v>2013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37"/>
    </row>
    <row r="11" spans="1:16" ht="12" customHeight="1" thickTop="1" thickBot="1">
      <c r="B11" s="134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'!C16</f>
        <v>12</v>
      </c>
      <c r="D12" s="7">
        <f>'Primer quincena'!D12+'Segunda quincena '!D16</f>
        <v>17</v>
      </c>
      <c r="E12" s="7">
        <f>'Primer quincena'!E12+'Segunda quincena '!E16</f>
        <v>17</v>
      </c>
      <c r="F12" s="7">
        <f>'Primer quincena'!F12+'Segunda quincena '!F16</f>
        <v>5</v>
      </c>
      <c r="G12" s="7">
        <f>'Primer quincena'!G12+'Segunda quincena '!G16</f>
        <v>6</v>
      </c>
      <c r="H12" s="7">
        <f>'Primer quincena'!H12+'Segunda quincena '!H16</f>
        <v>7</v>
      </c>
      <c r="I12" s="7">
        <f>'Primer quincena'!I12+'Segunda quincena '!I16</f>
        <v>9</v>
      </c>
      <c r="J12" s="7">
        <f>'Primer quincena'!J12+'Segunda quincena '!J16</f>
        <v>10</v>
      </c>
      <c r="K12" s="7">
        <f>'Primer quincena'!K12+'Segunda quincena '!K16</f>
        <v>11</v>
      </c>
      <c r="L12" s="7">
        <f>'Primer quincena'!L12+'Segunda quincena '!L16</f>
        <v>10</v>
      </c>
      <c r="M12" s="7">
        <f>'Primer quincena'!M12+'Segunda quincena '!M16</f>
        <v>5</v>
      </c>
      <c r="N12" s="7">
        <f>'Primer quincena'!N12+'Segunda quincena '!N16</f>
        <v>0</v>
      </c>
      <c r="O12" s="9">
        <f>SUM(C12:N12)</f>
        <v>109</v>
      </c>
      <c r="P12" s="37"/>
    </row>
    <row r="13" spans="1:16" ht="11.25" customHeight="1">
      <c r="B13" s="17" t="s">
        <v>22</v>
      </c>
      <c r="C13" s="7">
        <f>'Primer quincena'!C13+'Segunda quincena '!C17</f>
        <v>189</v>
      </c>
      <c r="D13" s="7">
        <f>'Primer quincena'!D13+'Segunda quincena '!D17</f>
        <v>197</v>
      </c>
      <c r="E13" s="7">
        <f>'Primer quincena'!E13+'Segunda quincena '!E17</f>
        <v>428</v>
      </c>
      <c r="F13" s="7">
        <f>'Primer quincena'!F13+'Segunda quincena '!F17</f>
        <v>300</v>
      </c>
      <c r="G13" s="7">
        <f>'Primer quincena'!G13+'Segunda quincena '!G17</f>
        <v>70</v>
      </c>
      <c r="H13" s="7">
        <f>'Primer quincena'!H13+'Segunda quincena '!H17</f>
        <v>78</v>
      </c>
      <c r="I13" s="7">
        <f>'Primer quincena'!I13+'Segunda quincena '!I17</f>
        <v>46</v>
      </c>
      <c r="J13" s="7">
        <f>'Primer quincena'!J13+'Segunda quincena '!J17</f>
        <v>68</v>
      </c>
      <c r="K13" s="7">
        <f>'Primer quincena'!K13+'Segunda quincena '!K17</f>
        <v>462</v>
      </c>
      <c r="L13" s="7">
        <f>'Primer quincena'!L13+'Segunda quincena '!L17</f>
        <v>187</v>
      </c>
      <c r="M13" s="7">
        <f>'Primer quincena'!M13+'Segunda quincena '!M17</f>
        <v>140</v>
      </c>
      <c r="N13" s="7">
        <f>'Primer quincena'!N13+'Segunda quincena '!N17</f>
        <v>0</v>
      </c>
      <c r="O13" s="9">
        <f t="shared" ref="O13:O14" si="1">SUM(C13:N13)</f>
        <v>2165</v>
      </c>
      <c r="P13" s="37"/>
    </row>
    <row r="14" spans="1:16" ht="11.25" customHeight="1">
      <c r="B14" s="17" t="s">
        <v>23</v>
      </c>
      <c r="C14" s="7">
        <f>'Primer quincena'!C14+'Segunda quincena '!C18</f>
        <v>46</v>
      </c>
      <c r="D14" s="7">
        <f>'Primer quincena'!D14+'Segunda quincena '!D18</f>
        <v>91</v>
      </c>
      <c r="E14" s="7">
        <f>'Primer quincena'!E14+'Segunda quincena '!E18</f>
        <v>23</v>
      </c>
      <c r="F14" s="7">
        <f>'Primer quincena'!F14+'Segunda quincena '!F18</f>
        <v>12</v>
      </c>
      <c r="G14" s="7">
        <f>'Primer quincena'!G14+'Segunda quincena '!G18</f>
        <v>328</v>
      </c>
      <c r="H14" s="7">
        <f>'Primer quincena'!H14+'Segunda quincena '!H18</f>
        <v>13</v>
      </c>
      <c r="I14" s="7">
        <f>'Primer quincena'!I14+'Segunda quincena '!I18</f>
        <v>129</v>
      </c>
      <c r="J14" s="7">
        <f>'Primer quincena'!J14+'Segunda quincena '!J18</f>
        <v>51</v>
      </c>
      <c r="K14" s="7">
        <f>'Primer quincena'!K14+'Segunda quincena '!K18</f>
        <v>39</v>
      </c>
      <c r="L14" s="7">
        <f>'Primer quincena'!L14+'Segunda quincena '!L18</f>
        <v>55</v>
      </c>
      <c r="M14" s="7">
        <f>'Primer quincena'!M14+'Segunda quincena '!M18</f>
        <v>25</v>
      </c>
      <c r="N14" s="7">
        <f>'Primer quincena'!N14+'Segunda quincena '!N18</f>
        <v>0</v>
      </c>
      <c r="O14" s="9">
        <f t="shared" si="1"/>
        <v>812</v>
      </c>
      <c r="P14" s="37"/>
    </row>
    <row r="15" spans="1:16" ht="14.25" customHeight="1" thickBot="1">
      <c r="B15" s="15" t="s">
        <v>19</v>
      </c>
      <c r="C15" s="4">
        <f>SUM(C13:C14)</f>
        <v>235</v>
      </c>
      <c r="D15" s="4">
        <f t="shared" ref="D15:N15" si="2">SUM(D13:D14)</f>
        <v>288</v>
      </c>
      <c r="E15" s="4">
        <f t="shared" si="2"/>
        <v>451</v>
      </c>
      <c r="F15" s="4">
        <f t="shared" si="2"/>
        <v>312</v>
      </c>
      <c r="G15" s="4">
        <f t="shared" si="2"/>
        <v>398</v>
      </c>
      <c r="H15" s="4">
        <f t="shared" si="2"/>
        <v>91</v>
      </c>
      <c r="I15" s="4">
        <f t="shared" si="2"/>
        <v>175</v>
      </c>
      <c r="J15" s="4">
        <f t="shared" si="2"/>
        <v>119</v>
      </c>
      <c r="K15" s="4">
        <f t="shared" si="2"/>
        <v>501</v>
      </c>
      <c r="L15" s="4">
        <f t="shared" si="2"/>
        <v>242</v>
      </c>
      <c r="M15" s="4">
        <f t="shared" si="2"/>
        <v>165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123" t="s">
        <v>24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37" t="s">
        <v>25</v>
      </c>
    </row>
    <row r="17" spans="2:16" ht="12" customHeight="1" thickBot="1">
      <c r="B17" s="137" t="s">
        <v>26</v>
      </c>
      <c r="C17" s="136">
        <v>2013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37"/>
    </row>
    <row r="18" spans="2:16" ht="12" customHeight="1" thickTop="1" thickBot="1">
      <c r="B18" s="138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  <c r="P25" s="37"/>
    </row>
    <row r="26" spans="2:16" ht="12.75" customHeight="1" thickTop="1" thickBot="1">
      <c r="B26" s="116" t="s">
        <v>30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37"/>
    </row>
    <row r="27" spans="2:16" ht="12.75" customHeight="1" thickTop="1" thickBot="1">
      <c r="B27" s="119" t="s">
        <v>3</v>
      </c>
      <c r="C27" s="120">
        <v>2013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41"/>
    </row>
    <row r="28" spans="2:16" ht="24.75" thickTop="1">
      <c r="B28" s="119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'!C36</f>
        <v>0</v>
      </c>
      <c r="D29" s="7">
        <f>'Primer quincena'!D29+'Segunda quincena '!D36</f>
        <v>0</v>
      </c>
      <c r="E29" s="7">
        <f>'Primer quincena'!E29+'Segunda quincena '!E36</f>
        <v>0</v>
      </c>
      <c r="F29" s="7">
        <f>'Primer quincena'!F29+'Segunda quincena '!F36</f>
        <v>464</v>
      </c>
      <c r="G29" s="7">
        <f>'Primer quincena'!G29+'Segunda quincena '!G36</f>
        <v>1206</v>
      </c>
      <c r="H29" s="7">
        <f>'Primer quincena'!H29+'Segunda quincena '!H36</f>
        <v>850</v>
      </c>
      <c r="I29" s="7">
        <f>'Primer quincena'!I29+'Segunda quincena '!I36</f>
        <v>1662</v>
      </c>
      <c r="J29" s="7">
        <f>'Primer quincena'!J29+'Segunda quincena '!J36</f>
        <v>721</v>
      </c>
      <c r="K29" s="7">
        <f>'Primer quincena'!K29+'Segunda quincena '!K36</f>
        <v>881</v>
      </c>
      <c r="L29" s="7">
        <f>'Primer quincena'!L29+'Segunda quincena '!L36</f>
        <v>1459</v>
      </c>
      <c r="M29" s="7">
        <f>'Primer quincena'!M29+'Segunda quincena '!M36</f>
        <v>1477</v>
      </c>
      <c r="N29" s="7">
        <f>'Primer quincena'!N29+'Segunda quincena '!N36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'!C37</f>
        <v>0</v>
      </c>
      <c r="D30" s="7">
        <f>'Primer quincena'!D30+'Segunda quincena '!D37</f>
        <v>0</v>
      </c>
      <c r="E30" s="7">
        <f>'Primer quincena'!E30+'Segunda quincena '!E37</f>
        <v>0</v>
      </c>
      <c r="F30" s="7">
        <f>'Primer quincena'!F30+'Segunda quincena '!F37</f>
        <v>208</v>
      </c>
      <c r="G30" s="7">
        <f>'Primer quincena'!G30+'Segunda quincena '!G37</f>
        <v>613</v>
      </c>
      <c r="H30" s="7">
        <f>'Primer quincena'!H30+'Segunda quincena '!H37</f>
        <v>300</v>
      </c>
      <c r="I30" s="7">
        <f>'Primer quincena'!I30+'Segunda quincena '!I37</f>
        <v>403</v>
      </c>
      <c r="J30" s="7">
        <f>'Primer quincena'!J30+'Segunda quincena '!J37</f>
        <v>346</v>
      </c>
      <c r="K30" s="7">
        <f>'Primer quincena'!K30+'Segunda quincena '!K37</f>
        <v>561</v>
      </c>
      <c r="L30" s="7">
        <f>'Primer quincena'!L30+'Segunda quincena '!L37</f>
        <v>764</v>
      </c>
      <c r="M30" s="7">
        <f>'Primer quincena'!M30+'Segunda quincena '!M37</f>
        <v>412</v>
      </c>
      <c r="N30" s="7">
        <f>'Primer quincena'!N30+'Segunda quincena '!N37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672</v>
      </c>
      <c r="G31" s="5">
        <f t="shared" si="4"/>
        <v>1819</v>
      </c>
      <c r="H31" s="5">
        <f t="shared" si="4"/>
        <v>1150</v>
      </c>
      <c r="I31" s="5">
        <f t="shared" si="4"/>
        <v>2065</v>
      </c>
      <c r="J31" s="5">
        <f t="shared" si="4"/>
        <v>1067</v>
      </c>
      <c r="K31" s="5">
        <f t="shared" si="4"/>
        <v>1442</v>
      </c>
      <c r="L31" s="5">
        <f t="shared" si="4"/>
        <v>2223</v>
      </c>
      <c r="M31" s="5">
        <f t="shared" si="4"/>
        <v>1889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119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119"/>
      <c r="C34" s="7">
        <f>'Primer quincena'!C34+'Segunda quincena '!C41</f>
        <v>0</v>
      </c>
      <c r="D34" s="7">
        <f>'Primer quincena'!D34+'Segunda quincena '!D41</f>
        <v>0</v>
      </c>
      <c r="E34" s="7">
        <f>'Primer quincena'!E34+'Segunda quincena '!E41</f>
        <v>0</v>
      </c>
      <c r="F34" s="7">
        <f>'Primer quincena'!F34+'Segunda quincena '!F41</f>
        <v>18</v>
      </c>
      <c r="G34" s="7">
        <f>'Primer quincena'!G34+'Segunda quincena '!G41</f>
        <v>66</v>
      </c>
      <c r="H34" s="7">
        <f>'Primer quincena'!H34+'Segunda quincena '!H41</f>
        <v>51</v>
      </c>
      <c r="I34" s="7">
        <f>'Primer quincena'!I34+'Segunda quincena '!I41</f>
        <v>74</v>
      </c>
      <c r="J34" s="7">
        <f>'Primer quincena'!J34+'Segunda quincena '!J41</f>
        <v>57</v>
      </c>
      <c r="K34" s="7">
        <f>'Primer quincena'!K34+'Segunda quincena '!K41</f>
        <v>61</v>
      </c>
      <c r="L34" s="7">
        <f>'Primer quincena'!L34+'Segunda quincena '!L41</f>
        <v>80</v>
      </c>
      <c r="M34" s="7">
        <f>'Primer quincena'!M34+'Segunda quincena '!M41</f>
        <v>79</v>
      </c>
      <c r="N34" s="7">
        <f>'Primer quincena'!N34+'Segunda quincena '!N41</f>
        <v>0</v>
      </c>
      <c r="O34" s="46">
        <f>SUM(C34:N34)</f>
        <v>486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1310</v>
      </c>
      <c r="D38" s="7">
        <f t="shared" si="5"/>
        <v>968</v>
      </c>
      <c r="E38" s="7">
        <f t="shared" si="5"/>
        <v>1791</v>
      </c>
      <c r="F38" s="7">
        <f t="shared" si="5"/>
        <v>3417</v>
      </c>
      <c r="G38" s="7">
        <f t="shared" si="5"/>
        <v>5844</v>
      </c>
      <c r="H38" s="7">
        <f t="shared" si="5"/>
        <v>4955</v>
      </c>
      <c r="I38" s="7">
        <f t="shared" si="5"/>
        <v>7243</v>
      </c>
      <c r="J38" s="7">
        <f t="shared" si="5"/>
        <v>4735</v>
      </c>
      <c r="K38" s="7">
        <f t="shared" si="5"/>
        <v>5361</v>
      </c>
      <c r="L38" s="7">
        <f t="shared" si="5"/>
        <v>6750</v>
      </c>
      <c r="M38" s="7">
        <f t="shared" si="5"/>
        <v>7188</v>
      </c>
      <c r="N38" s="7">
        <f t="shared" si="5"/>
        <v>0</v>
      </c>
      <c r="O38" s="7">
        <f t="shared" si="5"/>
        <v>24908</v>
      </c>
      <c r="P38" s="53"/>
    </row>
    <row r="39" spans="1:19" ht="12">
      <c r="B39" s="12" t="s">
        <v>33</v>
      </c>
      <c r="C39" s="3">
        <f>SUM(C22,C13,C6,C29)</f>
        <v>797</v>
      </c>
      <c r="D39" s="3">
        <f t="shared" ref="D39:O40" si="6">SUM(D22,D13,D6,D29)</f>
        <v>625</v>
      </c>
      <c r="E39" s="3">
        <f t="shared" si="6"/>
        <v>1117</v>
      </c>
      <c r="F39" s="3">
        <f t="shared" si="6"/>
        <v>2034</v>
      </c>
      <c r="G39" s="3">
        <f t="shared" si="6"/>
        <v>2747</v>
      </c>
      <c r="H39" s="3">
        <f t="shared" si="6"/>
        <v>2763</v>
      </c>
      <c r="I39" s="3">
        <f t="shared" si="6"/>
        <v>3683</v>
      </c>
      <c r="J39" s="3">
        <f t="shared" si="6"/>
        <v>2565</v>
      </c>
      <c r="K39" s="3">
        <f t="shared" si="6"/>
        <v>2783</v>
      </c>
      <c r="L39" s="3">
        <f t="shared" si="6"/>
        <v>3031</v>
      </c>
      <c r="M39" s="3">
        <f t="shared" si="6"/>
        <v>3978</v>
      </c>
      <c r="N39" s="3">
        <f t="shared" si="6"/>
        <v>0</v>
      </c>
      <c r="O39" s="3">
        <f t="shared" si="6"/>
        <v>17403</v>
      </c>
      <c r="P39" s="54"/>
    </row>
    <row r="40" spans="1:19" ht="12">
      <c r="B40" s="12" t="s">
        <v>34</v>
      </c>
      <c r="C40" s="3">
        <f>SUM(C23,C14,C7,C30)</f>
        <v>513</v>
      </c>
      <c r="D40" s="3">
        <f t="shared" si="6"/>
        <v>343</v>
      </c>
      <c r="E40" s="3">
        <f t="shared" si="6"/>
        <v>674</v>
      </c>
      <c r="F40" s="3">
        <f t="shared" si="6"/>
        <v>711</v>
      </c>
      <c r="G40" s="3">
        <f t="shared" si="6"/>
        <v>1278</v>
      </c>
      <c r="H40" s="3">
        <f t="shared" si="6"/>
        <v>1042</v>
      </c>
      <c r="I40" s="3">
        <f t="shared" si="6"/>
        <v>1495</v>
      </c>
      <c r="J40" s="3">
        <f t="shared" si="6"/>
        <v>1103</v>
      </c>
      <c r="K40" s="3">
        <f t="shared" si="6"/>
        <v>1136</v>
      </c>
      <c r="L40" s="3">
        <f t="shared" si="6"/>
        <v>1496</v>
      </c>
      <c r="M40" s="3">
        <f t="shared" si="6"/>
        <v>1321</v>
      </c>
      <c r="N40" s="3">
        <f t="shared" si="6"/>
        <v>0</v>
      </c>
      <c r="O40" s="3">
        <f t="shared" si="6"/>
        <v>7505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13">
        <v>2013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2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2017-12-08T18:26:07Z</dcterms:modified>
</cp:coreProperties>
</file>