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L78" i="4"/>
  <c r="O76"/>
  <c r="O74"/>
  <c r="O37"/>
  <c r="O36"/>
  <c r="N78"/>
  <c r="O75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G15" i="6"/>
  <c r="F15"/>
  <c r="E15"/>
  <c r="O48" i="4" l="1"/>
  <c r="O47"/>
  <c r="D19" i="5"/>
  <c r="O19" s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O23" s="1"/>
  <c r="C22"/>
  <c r="C21"/>
  <c r="O21" s="1"/>
  <c r="C19"/>
  <c r="D20"/>
  <c r="E20"/>
  <c r="F20"/>
  <c r="G20"/>
  <c r="H20"/>
  <c r="I20"/>
  <c r="J20"/>
  <c r="K20"/>
  <c r="L20"/>
  <c r="M20"/>
  <c r="N20"/>
  <c r="C55"/>
  <c r="D55"/>
  <c r="O55" s="1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O57" s="1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O59" s="1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O61" s="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O63" s="1"/>
  <c r="E63"/>
  <c r="F63"/>
  <c r="G63"/>
  <c r="H63"/>
  <c r="I63"/>
  <c r="J63"/>
  <c r="K63"/>
  <c r="L63"/>
  <c r="M63"/>
  <c r="N63"/>
  <c r="C45"/>
  <c r="D45"/>
  <c r="O45" s="1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O47" s="1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O49" s="1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O51" s="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O53" s="1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H31" s="1"/>
  <c r="I29"/>
  <c r="J29"/>
  <c r="J31" s="1"/>
  <c r="K29"/>
  <c r="L29"/>
  <c r="M29"/>
  <c r="N29"/>
  <c r="N31" s="1"/>
  <c r="D30"/>
  <c r="E30"/>
  <c r="F30"/>
  <c r="G30"/>
  <c r="G31" s="1"/>
  <c r="H30"/>
  <c r="I30"/>
  <c r="J30"/>
  <c r="K30"/>
  <c r="L30"/>
  <c r="M30"/>
  <c r="M31" s="1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K40" s="1"/>
  <c r="L14"/>
  <c r="M14"/>
  <c r="N14"/>
  <c r="C14"/>
  <c r="C13"/>
  <c r="C20"/>
  <c r="D6"/>
  <c r="E6"/>
  <c r="E39" s="1"/>
  <c r="F6"/>
  <c r="G6"/>
  <c r="G39" s="1"/>
  <c r="H6"/>
  <c r="I6"/>
  <c r="I39" s="1"/>
  <c r="J6"/>
  <c r="K6"/>
  <c r="K39" s="1"/>
  <c r="L6"/>
  <c r="M6"/>
  <c r="M39" s="1"/>
  <c r="N6"/>
  <c r="D7"/>
  <c r="D40" s="1"/>
  <c r="E7"/>
  <c r="F7"/>
  <c r="F40" s="1"/>
  <c r="G7"/>
  <c r="H7"/>
  <c r="H40" s="1"/>
  <c r="I7"/>
  <c r="J7"/>
  <c r="J40" s="1"/>
  <c r="K7"/>
  <c r="L7"/>
  <c r="M7"/>
  <c r="N7"/>
  <c r="N40" s="1"/>
  <c r="C7"/>
  <c r="C6"/>
  <c r="O62"/>
  <c r="O60"/>
  <c r="O58"/>
  <c r="O56"/>
  <c r="O54"/>
  <c r="O52"/>
  <c r="O50"/>
  <c r="O48"/>
  <c r="O46"/>
  <c r="O44"/>
  <c r="G40"/>
  <c r="E40"/>
  <c r="C40"/>
  <c r="O31"/>
  <c r="K31"/>
  <c r="I31"/>
  <c r="E31"/>
  <c r="C31"/>
  <c r="M24"/>
  <c r="K24"/>
  <c r="I24"/>
  <c r="G24"/>
  <c r="E24"/>
  <c r="C24"/>
  <c r="O22"/>
  <c r="O20"/>
  <c r="N15"/>
  <c r="L15"/>
  <c r="J15"/>
  <c r="H15"/>
  <c r="F15"/>
  <c r="D15"/>
  <c r="O41" i="4"/>
  <c r="O38"/>
  <c r="N38"/>
  <c r="M38"/>
  <c r="L38"/>
  <c r="K38"/>
  <c r="J38"/>
  <c r="I38"/>
  <c r="H38"/>
  <c r="G38"/>
  <c r="F38"/>
  <c r="E38"/>
  <c r="D38"/>
  <c r="C38"/>
  <c r="N30"/>
  <c r="M30"/>
  <c r="L30"/>
  <c r="K30"/>
  <c r="J30"/>
  <c r="I30"/>
  <c r="H30"/>
  <c r="G30"/>
  <c r="F30"/>
  <c r="E30"/>
  <c r="D30"/>
  <c r="O28"/>
  <c r="O27"/>
  <c r="O25"/>
  <c r="N19"/>
  <c r="M19"/>
  <c r="L19"/>
  <c r="K19"/>
  <c r="J19"/>
  <c r="I19"/>
  <c r="H19"/>
  <c r="G19"/>
  <c r="F19"/>
  <c r="E19"/>
  <c r="D19"/>
  <c r="C19"/>
  <c r="O18"/>
  <c r="O17"/>
  <c r="O16"/>
  <c r="N10"/>
  <c r="M10"/>
  <c r="L10"/>
  <c r="K10"/>
  <c r="J10"/>
  <c r="I10"/>
  <c r="H10"/>
  <c r="G10"/>
  <c r="F10"/>
  <c r="E10"/>
  <c r="D10"/>
  <c r="O9"/>
  <c r="O8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/>
  <c r="O23"/>
  <c r="O21"/>
  <c r="O22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6"/>
  <c r="D8"/>
  <c r="E8"/>
  <c r="F8"/>
  <c r="G8"/>
  <c r="H8"/>
  <c r="I8"/>
  <c r="J8"/>
  <c r="K8"/>
  <c r="L8"/>
  <c r="M8"/>
  <c r="N8"/>
  <c r="O8"/>
  <c r="C8"/>
  <c r="O34"/>
  <c r="O40"/>
  <c r="N40"/>
  <c r="M40"/>
  <c r="L40"/>
  <c r="K40"/>
  <c r="J40"/>
  <c r="I40"/>
  <c r="H40"/>
  <c r="G40"/>
  <c r="F40"/>
  <c r="E40"/>
  <c r="D40"/>
  <c r="C40"/>
  <c r="O39"/>
  <c r="N39"/>
  <c r="M39"/>
  <c r="L39"/>
  <c r="K39"/>
  <c r="J39"/>
  <c r="I39"/>
  <c r="H39"/>
  <c r="G39"/>
  <c r="F39"/>
  <c r="E39"/>
  <c r="D39"/>
  <c r="O31"/>
  <c r="O38" s="1"/>
  <c r="N31"/>
  <c r="N38" s="1"/>
  <c r="M31"/>
  <c r="M38" s="1"/>
  <c r="L31"/>
  <c r="L38" s="1"/>
  <c r="K31"/>
  <c r="K38" s="1"/>
  <c r="J31"/>
  <c r="J38" s="1"/>
  <c r="I31"/>
  <c r="I38" s="1"/>
  <c r="H31"/>
  <c r="H38" s="1"/>
  <c r="G31"/>
  <c r="G38" s="1"/>
  <c r="F31"/>
  <c r="F38" s="1"/>
  <c r="E31"/>
  <c r="E38" s="1"/>
  <c r="D31"/>
  <c r="D38" s="1"/>
  <c r="C31"/>
  <c r="M15" i="5" l="1"/>
  <c r="M8"/>
  <c r="L40"/>
  <c r="L31"/>
  <c r="K15"/>
  <c r="K8"/>
  <c r="I15"/>
  <c r="I8"/>
  <c r="G15"/>
  <c r="G8"/>
  <c r="F31"/>
  <c r="O19" i="4"/>
  <c r="E15" i="5"/>
  <c r="E8"/>
  <c r="O30" i="4"/>
  <c r="D31" i="5"/>
  <c r="O14"/>
  <c r="O12"/>
  <c r="C15"/>
  <c r="O7"/>
  <c r="G38"/>
  <c r="K38"/>
  <c r="O13"/>
  <c r="N39"/>
  <c r="L39"/>
  <c r="L38" s="1"/>
  <c r="J39"/>
  <c r="H39"/>
  <c r="H38" s="1"/>
  <c r="F39"/>
  <c r="F38" s="1"/>
  <c r="D39"/>
  <c r="E38"/>
  <c r="I40"/>
  <c r="I38" s="1"/>
  <c r="M40"/>
  <c r="M38" s="1"/>
  <c r="N38"/>
  <c r="J38"/>
  <c r="O64"/>
  <c r="D8"/>
  <c r="F8"/>
  <c r="H8"/>
  <c r="J8"/>
  <c r="L8"/>
  <c r="N8"/>
  <c r="D24"/>
  <c r="F24"/>
  <c r="O24" s="1"/>
  <c r="H24"/>
  <c r="J24"/>
  <c r="L24"/>
  <c r="N24"/>
  <c r="O34"/>
  <c r="D46" i="4"/>
  <c r="E46"/>
  <c r="F46"/>
  <c r="G46"/>
  <c r="H46"/>
  <c r="I46"/>
  <c r="J46"/>
  <c r="K46"/>
  <c r="L46"/>
  <c r="M46"/>
  <c r="N46"/>
  <c r="O10"/>
  <c r="O64" i="1"/>
  <c r="C8" i="5"/>
  <c r="O6"/>
  <c r="C39"/>
  <c r="C38" s="1"/>
  <c r="O8" l="1"/>
  <c r="O40"/>
  <c r="D38"/>
  <c r="O39"/>
  <c r="O38" l="1"/>
</calcChain>
</file>

<file path=xl/sharedStrings.xml><?xml version="1.0" encoding="utf-8"?>
<sst xmlns="http://schemas.openxmlformats.org/spreadsheetml/2006/main" count="467" uniqueCount="117">
  <si>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</si>
  <si>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</si>
  <si>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</si>
  <si>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</si>
  <si>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</si>
  <si>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</si>
  <si>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</si>
  <si>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</si>
  <si>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</si>
  <si>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</si>
  <si>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</si>
  <si>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</si>
  <si>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</si>
  <si>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</si>
  <si>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</si>
  <si>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</si>
  <si>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</si>
  <si>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</si>
  <si>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</si>
  <si>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</si>
  <si>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</si>
  <si>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</si>
  <si>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</si>
  <si>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</si>
  <si>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</si>
  <si>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</si>
  <si>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</si>
  <si>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</si>
  <si>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</si>
  <si>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</si>
  <si>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</si>
  <si>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</si>
  <si>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</si>
  <si>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</si>
  <si>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</si>
  <si>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</si>
  <si>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</si>
  <si>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</si>
  <si>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</si>
  <si>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</si>
  <si>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</si>
  <si>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</si>
  <si>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</si>
  <si>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</si>
  <si>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</si>
  <si>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</si>
  <si>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</si>
  <si>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</si>
  <si>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</si>
  <si>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</si>
  <si>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</si>
  <si>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</si>
  <si>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</si>
  <si>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</si>
  <si>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</si>
  <si>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</si>
  <si>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</si>
  <si>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</si>
  <si>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</si>
  <si>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</si>
  <si>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</si>
  <si>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</si>
  <si>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</si>
  <si>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</si>
  <si>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</si>
  <si>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</si>
  <si>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</si>
  <si>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</si>
  <si>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</si>
  <si>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</si>
  <si>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</si>
  <si>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</si>
  <si>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</si>
  <si>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</si>
  <si>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</si>
  <si>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</si>
  <si>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</si>
  <si>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</si>
  <si>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</si>
  <si>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</si>
  <si>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</si>
  <si>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</si>
  <si>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</si>
  <si>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</si>
  <si>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</si>
  <si>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</si>
  <si>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</si>
  <si>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 DE OCUPACIÓN POR HOTEL</t>
  </si>
  <si>
    <t>CONCENTRADO DE AFLUENCIA TURÍSTICA</t>
  </si>
  <si>
    <t>HOSPEDAJE</t>
  </si>
  <si>
    <t>PORCENTAJE PROMEDIO MENSUAL</t>
  </si>
  <si>
    <t>villa del Ensueño</t>
  </si>
  <si>
    <t>casade las flores</t>
  </si>
  <si>
    <t>Posada virreyes</t>
  </si>
  <si>
    <t>casa campos</t>
  </si>
  <si>
    <t>Rosa Morada</t>
  </si>
  <si>
    <t>Posada Gloria</t>
  </si>
  <si>
    <t>Casa Armonía</t>
  </si>
  <si>
    <t>mi viejo refugio</t>
  </si>
  <si>
    <t>Quinta Don Jose</t>
  </si>
  <si>
    <t>OCTUBRE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</si>
  <si>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</si>
  <si>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</si>
  <si>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</si>
  <si>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</si>
  <si>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</si>
  <si>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</si>
  <si>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</si>
  <si>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</si>
  <si>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</si>
  <si>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</si>
  <si>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</si>
  <si>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One Tapatio</t>
  </si>
  <si>
    <t>San Pietro</t>
  </si>
  <si>
    <t>Posada en el Par.</t>
  </si>
  <si>
    <t>Nuevo Parador</t>
  </si>
  <si>
    <t>Casa Tlaquepa.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</si>
</sst>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2" fillId="0" borderId="15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 wrapText="1"/>
    </xf>
    <xf numFmtId="0" fontId="3" fillId="0" borderId="15" xfId="0" applyFont="1" applyFill="1" applyBorder="1" applyAlignment="1">
      <alignment horizontal="left" vertical="justify" wrapText="1"/>
    </xf>
    <xf numFmtId="0" fontId="2" fillId="0" borderId="37" xfId="0" applyFont="1" applyFill="1" applyBorder="1" applyAlignment="1">
      <alignment horizontal="left" vertical="justify" wrapText="1"/>
    </xf>
    <xf numFmtId="0" fontId="2" fillId="0" borderId="28" xfId="0" applyFont="1" applyFill="1" applyBorder="1" applyAlignment="1">
      <alignment horizontal="left" vertical="justify" wrapText="1"/>
    </xf>
    <xf numFmtId="0" fontId="2" fillId="0" borderId="29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 wrapText="1"/>
    </xf>
    <xf numFmtId="0" fontId="2" fillId="0" borderId="30" xfId="0" applyFont="1" applyFill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 wrapText="1"/>
    </xf>
    <xf numFmtId="0" fontId="2" fillId="0" borderId="29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20" xfId="0" applyFont="1" applyFill="1" applyBorder="1" applyAlignment="1">
      <alignment horizontal="left" vertical="justify" wrapText="1"/>
    </xf>
    <xf numFmtId="0" fontId="2" fillId="0" borderId="23" xfId="0" applyFont="1" applyFill="1" applyBorder="1" applyAlignment="1">
      <alignment horizontal="left" vertical="justify" wrapText="1"/>
    </xf>
    <xf numFmtId="0" fontId="2" fillId="0" borderId="24" xfId="0" applyFont="1" applyFill="1" applyBorder="1" applyAlignment="1">
      <alignment horizontal="left" vertical="justify" wrapText="1"/>
    </xf>
    <xf numFmtId="0" fontId="2" fillId="0" borderId="36" xfId="0" applyFont="1" applyFill="1" applyBorder="1" applyAlignment="1">
      <alignment horizontal="left" vertical="justify" wrapText="1"/>
    </xf>
    <xf numFmtId="0" fontId="2" fillId="0" borderId="22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1" workbookViewId="0">
      <selection activeCell="I44" sqref="I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6" ht="12" customHeight="1" thickTop="1" thickBot="1">
      <c r="B2" s="116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1:16" ht="12" customHeight="1" thickTop="1" thickBot="1">
      <c r="B3" s="119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6" ht="12.95" customHeight="1" thickTop="1" thickBot="1">
      <c r="B4" s="120" t="s">
        <v>3</v>
      </c>
      <c r="C4" s="121">
        <v>2016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6" ht="24.75" thickTop="1">
      <c r="B5" s="120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110" t="s">
        <v>20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37"/>
    </row>
    <row r="10" spans="1:16" ht="12.75" customHeight="1" thickBot="1">
      <c r="B10" s="122" t="s">
        <v>3</v>
      </c>
      <c r="C10" s="124">
        <v>2016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37"/>
    </row>
    <row r="11" spans="1:16" ht="12" customHeight="1" thickTop="1" thickBot="1">
      <c r="B11" s="123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110" t="s">
        <v>24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37" t="s">
        <v>25</v>
      </c>
    </row>
    <row r="17" spans="2:16" ht="12" customHeight="1" thickBot="1">
      <c r="B17" s="126" t="s">
        <v>26</v>
      </c>
      <c r="C17" s="125">
        <v>2016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37"/>
    </row>
    <row r="18" spans="2:16" ht="12" customHeight="1" thickTop="1" thickBot="1">
      <c r="B18" s="127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37"/>
    </row>
    <row r="26" spans="2:16" ht="12.75" customHeight="1" thickTop="1" thickBot="1">
      <c r="B26" s="119" t="s">
        <v>30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37"/>
    </row>
    <row r="27" spans="2:16" ht="12.75" customHeight="1" thickTop="1" thickBot="1">
      <c r="B27" s="120" t="s">
        <v>3</v>
      </c>
      <c r="C27" s="136">
        <v>2016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41"/>
    </row>
    <row r="28" spans="2:16" ht="24.75" thickTop="1">
      <c r="B28" s="120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120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120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131">
        <v>2016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9.9499999999999993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30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tabSelected="1" topLeftCell="B1" workbookViewId="0">
      <selection activeCell="N47" sqref="N47"/>
    </sheetView>
  </sheetViews>
  <sheetFormatPr baseColWidth="10" defaultRowHeight="9.9499999999999993" customHeight="1"/>
  <cols>
    <col min="1" max="1" width="3" style="36" hidden="1" customWidth="1"/>
    <col min="2" max="2" width="14.85546875" style="104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84" customFormat="1" ht="12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6" s="84" customFormat="1" ht="12" customHeight="1">
      <c r="B2" s="142" t="s">
        <v>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6" s="84" customFormat="1" ht="12" customHeight="1">
      <c r="B3" s="8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6" s="84" customFormat="1" ht="12" customHeight="1"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s="87" customFormat="1" ht="12" customHeight="1" thickBot="1">
      <c r="A5" s="86"/>
      <c r="B5" s="143" t="s">
        <v>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</row>
    <row r="6" spans="1:16" ht="12.95" customHeight="1" thickTop="1" thickBot="1">
      <c r="B6" s="146" t="s">
        <v>3</v>
      </c>
      <c r="C6" s="121">
        <v>2016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6" ht="24.75" thickTop="1">
      <c r="B7" s="146"/>
      <c r="C7" s="1" t="s">
        <v>102</v>
      </c>
      <c r="D7" s="1" t="s">
        <v>103</v>
      </c>
      <c r="E7" s="1" t="s">
        <v>104</v>
      </c>
      <c r="F7" s="1" t="s">
        <v>105</v>
      </c>
      <c r="G7" s="1" t="s">
        <v>106</v>
      </c>
      <c r="H7" s="1" t="s">
        <v>107</v>
      </c>
      <c r="I7" s="1" t="s">
        <v>108</v>
      </c>
      <c r="J7" s="1" t="s">
        <v>109</v>
      </c>
      <c r="K7" s="1" t="s">
        <v>110</v>
      </c>
      <c r="L7" s="1" t="s">
        <v>100</v>
      </c>
      <c r="M7" s="1" t="s">
        <v>111</v>
      </c>
      <c r="N7" s="1" t="s">
        <v>101</v>
      </c>
      <c r="O7" s="1" t="s">
        <v>16</v>
      </c>
    </row>
    <row r="8" spans="1:16" ht="12">
      <c r="B8" s="89" t="s">
        <v>17</v>
      </c>
      <c r="C8" s="7">
        <v>1151</v>
      </c>
      <c r="D8" s="7">
        <v>1998</v>
      </c>
      <c r="E8" s="7">
        <v>2367</v>
      </c>
      <c r="F8" s="7">
        <v>702</v>
      </c>
      <c r="G8" s="7">
        <v>899</v>
      </c>
      <c r="H8" s="8">
        <v>938</v>
      </c>
      <c r="I8" s="7">
        <v>1393</v>
      </c>
      <c r="J8" s="7">
        <v>713</v>
      </c>
      <c r="K8" s="7">
        <v>535</v>
      </c>
      <c r="L8" s="7">
        <v>710</v>
      </c>
      <c r="M8" s="7">
        <v>580</v>
      </c>
      <c r="N8" s="7"/>
      <c r="O8" s="11">
        <f>SUM(C8:N8)</f>
        <v>11986</v>
      </c>
      <c r="P8" s="37"/>
    </row>
    <row r="9" spans="1:16" ht="17.25" customHeight="1">
      <c r="B9" s="90" t="s">
        <v>18</v>
      </c>
      <c r="C9" s="3">
        <v>1389</v>
      </c>
      <c r="D9" s="3">
        <v>1195</v>
      </c>
      <c r="E9" s="3">
        <v>1097</v>
      </c>
      <c r="F9" s="3">
        <v>451</v>
      </c>
      <c r="G9" s="3">
        <v>373</v>
      </c>
      <c r="H9" s="10">
        <v>648</v>
      </c>
      <c r="I9" s="3">
        <v>575</v>
      </c>
      <c r="J9" s="3">
        <v>440</v>
      </c>
      <c r="K9" s="3">
        <v>478</v>
      </c>
      <c r="L9" s="3">
        <v>723</v>
      </c>
      <c r="M9" s="3">
        <v>352</v>
      </c>
      <c r="N9" s="3"/>
      <c r="O9" s="11">
        <f>SUM(C9:N9)</f>
        <v>7721</v>
      </c>
      <c r="P9" s="37"/>
    </row>
    <row r="10" spans="1:16" ht="15.75" customHeight="1" thickBot="1">
      <c r="B10" s="91" t="s">
        <v>19</v>
      </c>
      <c r="C10" s="5">
        <v>2540</v>
      </c>
      <c r="D10" s="5">
        <f t="shared" ref="D10:O10" si="0">SUM(D8:D9)</f>
        <v>3193</v>
      </c>
      <c r="E10" s="5">
        <f t="shared" si="0"/>
        <v>3464</v>
      </c>
      <c r="F10" s="5">
        <f t="shared" si="0"/>
        <v>1153</v>
      </c>
      <c r="G10" s="5">
        <f t="shared" si="0"/>
        <v>1272</v>
      </c>
      <c r="H10" s="5">
        <f t="shared" si="0"/>
        <v>1586</v>
      </c>
      <c r="I10" s="5">
        <f t="shared" si="0"/>
        <v>1968</v>
      </c>
      <c r="J10" s="5">
        <f t="shared" si="0"/>
        <v>1153</v>
      </c>
      <c r="K10" s="5">
        <f t="shared" si="0"/>
        <v>1013</v>
      </c>
      <c r="L10" s="5">
        <f t="shared" si="0"/>
        <v>1433</v>
      </c>
      <c r="M10" s="5">
        <f t="shared" si="0"/>
        <v>932</v>
      </c>
      <c r="N10" s="5">
        <f t="shared" si="0"/>
        <v>0</v>
      </c>
      <c r="O10" s="5">
        <f t="shared" si="0"/>
        <v>19707</v>
      </c>
      <c r="P10" s="37"/>
    </row>
    <row r="11" spans="1:16" ht="15.75" customHeight="1" thickTop="1">
      <c r="B11" s="9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80"/>
      <c r="P11" s="37"/>
    </row>
    <row r="12" spans="1:16" ht="15.75" customHeight="1">
      <c r="B12" s="9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80"/>
      <c r="P12" s="37"/>
    </row>
    <row r="13" spans="1:16" ht="12" customHeight="1" thickBot="1">
      <c r="B13" s="139" t="s">
        <v>20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37"/>
    </row>
    <row r="14" spans="1:16" ht="12.75" customHeight="1" thickBot="1">
      <c r="B14" s="147" t="s">
        <v>3</v>
      </c>
      <c r="C14" s="124">
        <v>2016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37"/>
    </row>
    <row r="15" spans="1:16" ht="12" customHeight="1" thickTop="1" thickBot="1">
      <c r="B15" s="148"/>
      <c r="C15" s="38" t="s">
        <v>102</v>
      </c>
      <c r="D15" s="39" t="s">
        <v>103</v>
      </c>
      <c r="E15" s="39" t="s">
        <v>104</v>
      </c>
      <c r="F15" s="39" t="s">
        <v>105</v>
      </c>
      <c r="G15" s="39" t="s">
        <v>106</v>
      </c>
      <c r="H15" s="39" t="s">
        <v>107</v>
      </c>
      <c r="I15" s="39" t="s">
        <v>108</v>
      </c>
      <c r="J15" s="39" t="s">
        <v>109</v>
      </c>
      <c r="K15" s="39" t="s">
        <v>110</v>
      </c>
      <c r="L15" s="39" t="s">
        <v>100</v>
      </c>
      <c r="M15" s="39" t="s">
        <v>111</v>
      </c>
      <c r="N15" s="39" t="s">
        <v>101</v>
      </c>
      <c r="O15" s="39" t="s">
        <v>16</v>
      </c>
      <c r="P15" s="37"/>
    </row>
    <row r="16" spans="1:16" ht="18" customHeight="1">
      <c r="B16" s="93" t="s">
        <v>21</v>
      </c>
      <c r="C16" s="1">
        <v>4</v>
      </c>
      <c r="D16" s="1">
        <v>12</v>
      </c>
      <c r="E16" s="9">
        <v>11</v>
      </c>
      <c r="F16" s="9">
        <v>12</v>
      </c>
      <c r="G16" s="11">
        <v>18</v>
      </c>
      <c r="H16" s="11">
        <v>10</v>
      </c>
      <c r="I16" s="9">
        <v>12</v>
      </c>
      <c r="J16" s="9">
        <v>12</v>
      </c>
      <c r="K16" s="9">
        <v>7</v>
      </c>
      <c r="L16" s="9">
        <v>14</v>
      </c>
      <c r="M16" s="9">
        <v>18</v>
      </c>
      <c r="N16" s="9"/>
      <c r="O16" s="9">
        <f>SUM(C16:N16)</f>
        <v>130</v>
      </c>
      <c r="P16" s="37"/>
    </row>
    <row r="17" spans="2:16" ht="11.25" customHeight="1">
      <c r="B17" s="94" t="s">
        <v>22</v>
      </c>
      <c r="C17" s="2">
        <v>9</v>
      </c>
      <c r="D17" s="2">
        <v>190</v>
      </c>
      <c r="E17" s="3">
        <v>349</v>
      </c>
      <c r="F17" s="3">
        <v>371</v>
      </c>
      <c r="G17" s="10">
        <v>65</v>
      </c>
      <c r="H17" s="10">
        <v>291</v>
      </c>
      <c r="I17" s="3">
        <v>317</v>
      </c>
      <c r="J17" s="3">
        <v>398</v>
      </c>
      <c r="K17" s="3">
        <v>267</v>
      </c>
      <c r="L17" s="3">
        <v>545</v>
      </c>
      <c r="M17" s="3">
        <v>331</v>
      </c>
      <c r="N17" s="3"/>
      <c r="O17" s="9">
        <f t="shared" ref="O17:O18" si="1">SUM(C17:N17)</f>
        <v>3133</v>
      </c>
      <c r="P17" s="37"/>
    </row>
    <row r="18" spans="2:16" ht="11.25" customHeight="1">
      <c r="B18" s="94" t="s">
        <v>23</v>
      </c>
      <c r="C18" s="2">
        <v>12</v>
      </c>
      <c r="D18" s="2">
        <v>39</v>
      </c>
      <c r="E18" s="3">
        <v>4</v>
      </c>
      <c r="F18" s="3">
        <v>96</v>
      </c>
      <c r="G18" s="10">
        <v>22</v>
      </c>
      <c r="H18" s="10">
        <v>65</v>
      </c>
      <c r="I18" s="3">
        <v>14</v>
      </c>
      <c r="J18" s="3">
        <v>63</v>
      </c>
      <c r="K18" s="3">
        <v>70</v>
      </c>
      <c r="L18" s="3">
        <v>116</v>
      </c>
      <c r="M18" s="3">
        <v>174</v>
      </c>
      <c r="N18" s="3"/>
      <c r="O18" s="9">
        <f t="shared" si="1"/>
        <v>675</v>
      </c>
      <c r="P18" s="37"/>
    </row>
    <row r="19" spans="2:16" ht="14.25" customHeight="1" thickBot="1">
      <c r="B19" s="91" t="s">
        <v>19</v>
      </c>
      <c r="C19" s="4">
        <f>SUM(C17:C18)</f>
        <v>21</v>
      </c>
      <c r="D19" s="4">
        <f t="shared" ref="D19:N19" si="2">SUM(D17:D18)</f>
        <v>229</v>
      </c>
      <c r="E19" s="4">
        <f t="shared" si="2"/>
        <v>353</v>
      </c>
      <c r="F19" s="4">
        <f t="shared" si="2"/>
        <v>467</v>
      </c>
      <c r="G19" s="4">
        <f t="shared" si="2"/>
        <v>87</v>
      </c>
      <c r="H19" s="4">
        <f t="shared" si="2"/>
        <v>356</v>
      </c>
      <c r="I19" s="4">
        <f t="shared" si="2"/>
        <v>331</v>
      </c>
      <c r="J19" s="4">
        <f t="shared" si="2"/>
        <v>461</v>
      </c>
      <c r="K19" s="4">
        <f t="shared" si="2"/>
        <v>337</v>
      </c>
      <c r="L19" s="4">
        <f t="shared" si="2"/>
        <v>661</v>
      </c>
      <c r="M19" s="4">
        <f t="shared" si="2"/>
        <v>505</v>
      </c>
      <c r="N19" s="4">
        <f t="shared" si="2"/>
        <v>0</v>
      </c>
      <c r="O19" s="5">
        <f>SUM(O17:O18)</f>
        <v>3808</v>
      </c>
      <c r="P19" s="40"/>
    </row>
    <row r="20" spans="2:16" ht="14.25" customHeight="1" thickTop="1">
      <c r="B20" s="9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80"/>
      <c r="P20" s="40"/>
    </row>
    <row r="21" spans="2:16" ht="14.25" customHeight="1">
      <c r="B21" s="155" t="s">
        <v>89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6"/>
      <c r="P21" s="40"/>
    </row>
    <row r="22" spans="2:16" ht="12" customHeight="1" thickBot="1">
      <c r="B22" s="110" t="s">
        <v>24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37" t="s">
        <v>25</v>
      </c>
    </row>
    <row r="23" spans="2:16" ht="12" customHeight="1" thickBot="1">
      <c r="B23" s="149" t="s">
        <v>26</v>
      </c>
      <c r="C23" s="125">
        <v>2016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37"/>
    </row>
    <row r="24" spans="2:16" ht="12" customHeight="1" thickTop="1" thickBot="1">
      <c r="B24" s="150"/>
      <c r="C24" s="39" t="s">
        <v>4</v>
      </c>
      <c r="D24" s="39" t="s">
        <v>5</v>
      </c>
      <c r="E24" s="39" t="s">
        <v>6</v>
      </c>
      <c r="F24" s="39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39" t="s">
        <v>12</v>
      </c>
      <c r="L24" s="39" t="s">
        <v>13</v>
      </c>
      <c r="M24" s="39" t="s">
        <v>14</v>
      </c>
      <c r="N24" s="39" t="s">
        <v>15</v>
      </c>
      <c r="O24" s="39" t="s">
        <v>16</v>
      </c>
      <c r="P24" s="37"/>
    </row>
    <row r="25" spans="2:16" ht="12">
      <c r="B25" s="89" t="s">
        <v>58</v>
      </c>
      <c r="C25" s="6">
        <v>33604</v>
      </c>
      <c r="D25" s="7">
        <v>31436</v>
      </c>
      <c r="E25" s="6">
        <v>33604</v>
      </c>
      <c r="F25" s="7">
        <v>32520</v>
      </c>
      <c r="G25" s="8">
        <v>33604</v>
      </c>
      <c r="H25" s="8">
        <v>32520</v>
      </c>
      <c r="I25" s="7">
        <v>33604</v>
      </c>
      <c r="J25" s="7">
        <v>33604</v>
      </c>
      <c r="K25" s="7">
        <v>32520</v>
      </c>
      <c r="L25" s="7">
        <v>33604</v>
      </c>
      <c r="M25" s="7">
        <v>32520</v>
      </c>
      <c r="N25" s="7"/>
      <c r="O25" s="9">
        <f>SUM(C25:N25)</f>
        <v>363140</v>
      </c>
      <c r="P25" s="37"/>
    </row>
    <row r="26" spans="2:16" ht="12">
      <c r="B26" s="94" t="s">
        <v>60</v>
      </c>
      <c r="C26" s="27">
        <v>47.33</v>
      </c>
      <c r="D26" s="27">
        <v>53.49</v>
      </c>
      <c r="E26" s="27">
        <v>51.51</v>
      </c>
      <c r="F26" s="27">
        <v>45.83</v>
      </c>
      <c r="G26" s="28">
        <v>43.7</v>
      </c>
      <c r="H26" s="28">
        <v>48.58</v>
      </c>
      <c r="I26" s="27">
        <v>58.18</v>
      </c>
      <c r="J26" s="27">
        <v>55.95</v>
      </c>
      <c r="K26" s="27">
        <v>49.39</v>
      </c>
      <c r="L26" s="27">
        <v>58.19</v>
      </c>
      <c r="M26" s="27">
        <v>57.32</v>
      </c>
      <c r="N26" s="27"/>
      <c r="O26" s="29">
        <v>51.77</v>
      </c>
      <c r="P26" s="37"/>
    </row>
    <row r="27" spans="2:16" ht="12">
      <c r="B27" s="94" t="s">
        <v>59</v>
      </c>
      <c r="C27" s="3">
        <v>15905</v>
      </c>
      <c r="D27" s="3">
        <v>16815</v>
      </c>
      <c r="E27" s="3">
        <v>17309</v>
      </c>
      <c r="F27" s="3">
        <v>14904</v>
      </c>
      <c r="G27" s="10">
        <v>14685</v>
      </c>
      <c r="H27" s="10">
        <v>15798</v>
      </c>
      <c r="I27" s="3">
        <v>19551</v>
      </c>
      <c r="J27" s="3">
        <v>18801</v>
      </c>
      <c r="K27" s="3">
        <v>16611</v>
      </c>
      <c r="L27" s="3">
        <v>19554</v>
      </c>
      <c r="M27" s="3">
        <v>18640</v>
      </c>
      <c r="N27" s="3"/>
      <c r="O27" s="11">
        <f>SUM(C27:N27)</f>
        <v>188573</v>
      </c>
      <c r="P27" s="37"/>
    </row>
    <row r="28" spans="2:16" ht="12">
      <c r="B28" s="90" t="s">
        <v>27</v>
      </c>
      <c r="C28" s="3">
        <v>17142</v>
      </c>
      <c r="D28" s="3">
        <v>18850</v>
      </c>
      <c r="E28" s="3">
        <v>20836</v>
      </c>
      <c r="F28" s="3">
        <v>17899</v>
      </c>
      <c r="G28" s="10">
        <v>18762</v>
      </c>
      <c r="H28" s="10">
        <v>18283</v>
      </c>
      <c r="I28" s="3">
        <v>22861</v>
      </c>
      <c r="J28" s="3">
        <v>20373</v>
      </c>
      <c r="K28" s="3">
        <v>19630</v>
      </c>
      <c r="L28" s="3">
        <v>28254</v>
      </c>
      <c r="M28" s="3">
        <v>24766</v>
      </c>
      <c r="N28" s="3"/>
      <c r="O28" s="9">
        <f>SUM(C28:N28)</f>
        <v>227656</v>
      </c>
      <c r="P28" s="37"/>
    </row>
    <row r="29" spans="2:16" ht="12">
      <c r="B29" s="90" t="s">
        <v>28</v>
      </c>
      <c r="C29" s="3">
        <v>3399</v>
      </c>
      <c r="D29" s="3">
        <v>3981</v>
      </c>
      <c r="E29" s="3">
        <v>4774</v>
      </c>
      <c r="F29" s="3">
        <v>4231</v>
      </c>
      <c r="G29" s="10">
        <v>3252</v>
      </c>
      <c r="H29" s="10">
        <v>4116</v>
      </c>
      <c r="I29" s="3">
        <v>4895</v>
      </c>
      <c r="J29" s="3">
        <v>4543</v>
      </c>
      <c r="K29" s="3">
        <v>4172</v>
      </c>
      <c r="L29" s="3">
        <v>5217</v>
      </c>
      <c r="M29" s="3">
        <v>4922</v>
      </c>
      <c r="N29" s="3"/>
      <c r="O29" s="9">
        <v>47502</v>
      </c>
      <c r="P29" s="37"/>
    </row>
    <row r="30" spans="2:16" ht="26.25" customHeight="1" thickBot="1">
      <c r="B30" s="91" t="s">
        <v>29</v>
      </c>
      <c r="C30" s="5">
        <v>20541</v>
      </c>
      <c r="D30" s="5">
        <f t="shared" ref="D30:N30" si="3">SUM(D28:D29)</f>
        <v>22831</v>
      </c>
      <c r="E30" s="5">
        <f t="shared" si="3"/>
        <v>25610</v>
      </c>
      <c r="F30" s="5">
        <f t="shared" si="3"/>
        <v>22130</v>
      </c>
      <c r="G30" s="5">
        <f t="shared" si="3"/>
        <v>22014</v>
      </c>
      <c r="H30" s="5">
        <f t="shared" si="3"/>
        <v>22399</v>
      </c>
      <c r="I30" s="5">
        <f t="shared" si="3"/>
        <v>27756</v>
      </c>
      <c r="J30" s="5">
        <f t="shared" si="3"/>
        <v>24916</v>
      </c>
      <c r="K30" s="5">
        <f t="shared" si="3"/>
        <v>23802</v>
      </c>
      <c r="L30" s="5">
        <f t="shared" si="3"/>
        <v>33471</v>
      </c>
      <c r="M30" s="5">
        <f t="shared" si="3"/>
        <v>29688</v>
      </c>
      <c r="N30" s="5">
        <f t="shared" si="3"/>
        <v>0</v>
      </c>
      <c r="O30" s="5">
        <f>SUM(C30:N30)</f>
        <v>275158</v>
      </c>
      <c r="P30" s="37"/>
    </row>
    <row r="31" spans="2:16" ht="12.75" customHeight="1" thickTop="1">
      <c r="B31" s="9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80"/>
      <c r="P31" s="37"/>
    </row>
    <row r="32" spans="2:16" ht="12" customHeight="1" thickBot="1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P32" s="37"/>
    </row>
    <row r="33" spans="1:16" ht="12.75" customHeight="1" thickTop="1" thickBot="1">
      <c r="B33" s="119" t="s">
        <v>30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5"/>
      <c r="P33" s="37"/>
    </row>
    <row r="34" spans="1:16" ht="12.75" customHeight="1" thickTop="1" thickBot="1">
      <c r="B34" s="146" t="s">
        <v>3</v>
      </c>
      <c r="C34" s="136">
        <v>2016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P34" s="41"/>
    </row>
    <row r="35" spans="1:16" ht="24.75" thickTop="1">
      <c r="B35" s="146"/>
      <c r="C35" s="1" t="s">
        <v>102</v>
      </c>
      <c r="D35" s="1" t="s">
        <v>103</v>
      </c>
      <c r="E35" s="1" t="s">
        <v>104</v>
      </c>
      <c r="F35" s="1" t="s">
        <v>105</v>
      </c>
      <c r="G35" s="1" t="s">
        <v>106</v>
      </c>
      <c r="H35" s="1" t="s">
        <v>107</v>
      </c>
      <c r="I35" s="1" t="s">
        <v>108</v>
      </c>
      <c r="J35" s="1" t="s">
        <v>109</v>
      </c>
      <c r="K35" s="1" t="s">
        <v>110</v>
      </c>
      <c r="L35" s="1" t="s">
        <v>100</v>
      </c>
      <c r="M35" s="1" t="s">
        <v>111</v>
      </c>
      <c r="N35" s="1" t="s">
        <v>101</v>
      </c>
      <c r="O35" s="1" t="s">
        <v>16</v>
      </c>
      <c r="P35" s="42"/>
    </row>
    <row r="36" spans="1:16" ht="12">
      <c r="B36" s="89" t="s">
        <v>17</v>
      </c>
      <c r="C36" s="7">
        <v>691</v>
      </c>
      <c r="D36" s="7">
        <v>817</v>
      </c>
      <c r="E36" s="7">
        <v>1378</v>
      </c>
      <c r="F36" s="7">
        <v>992</v>
      </c>
      <c r="G36" s="7">
        <v>914</v>
      </c>
      <c r="H36" s="8">
        <v>1060</v>
      </c>
      <c r="I36" s="7">
        <v>975</v>
      </c>
      <c r="J36" s="7">
        <v>1806</v>
      </c>
      <c r="K36" s="7">
        <v>1338</v>
      </c>
      <c r="L36" s="7">
        <v>1128</v>
      </c>
      <c r="M36" s="7">
        <v>732</v>
      </c>
      <c r="N36" s="7"/>
      <c r="O36" s="11">
        <f>SUM(C36:N36)</f>
        <v>11831</v>
      </c>
      <c r="P36" s="37"/>
    </row>
    <row r="37" spans="1:16" ht="15" customHeight="1">
      <c r="B37" s="90" t="s">
        <v>18</v>
      </c>
      <c r="C37" s="3">
        <v>768</v>
      </c>
      <c r="D37" s="3">
        <v>927</v>
      </c>
      <c r="E37" s="3">
        <v>583</v>
      </c>
      <c r="F37" s="3">
        <v>326</v>
      </c>
      <c r="G37" s="3">
        <v>560</v>
      </c>
      <c r="H37" s="10">
        <v>852</v>
      </c>
      <c r="I37" s="3">
        <v>668</v>
      </c>
      <c r="J37" s="3">
        <v>451</v>
      </c>
      <c r="K37" s="3">
        <v>1015</v>
      </c>
      <c r="L37" s="3">
        <v>449</v>
      </c>
      <c r="M37" s="3">
        <v>418</v>
      </c>
      <c r="N37" s="3"/>
      <c r="O37" s="43">
        <f>SUM(C37:N37)</f>
        <v>7017</v>
      </c>
      <c r="P37" s="37"/>
    </row>
    <row r="38" spans="1:16" ht="12.75" customHeight="1" thickBot="1">
      <c r="B38" s="91" t="s">
        <v>19</v>
      </c>
      <c r="C38" s="5">
        <f>SUM(C36:C37)</f>
        <v>1459</v>
      </c>
      <c r="D38" s="5">
        <f t="shared" ref="D38:O38" si="4">SUM(D36:D37)</f>
        <v>1744</v>
      </c>
      <c r="E38" s="5">
        <f t="shared" si="4"/>
        <v>1961</v>
      </c>
      <c r="F38" s="5">
        <f t="shared" si="4"/>
        <v>1318</v>
      </c>
      <c r="G38" s="5">
        <f t="shared" si="4"/>
        <v>1474</v>
      </c>
      <c r="H38" s="5">
        <f t="shared" si="4"/>
        <v>1912</v>
      </c>
      <c r="I38" s="5">
        <f t="shared" si="4"/>
        <v>1643</v>
      </c>
      <c r="J38" s="5">
        <f t="shared" si="4"/>
        <v>2257</v>
      </c>
      <c r="K38" s="5">
        <f t="shared" si="4"/>
        <v>2353</v>
      </c>
      <c r="L38" s="5">
        <f t="shared" si="4"/>
        <v>1577</v>
      </c>
      <c r="M38" s="5">
        <f t="shared" si="4"/>
        <v>1150</v>
      </c>
      <c r="N38" s="5">
        <f t="shared" si="4"/>
        <v>0</v>
      </c>
      <c r="O38" s="5">
        <f t="shared" si="4"/>
        <v>18848</v>
      </c>
      <c r="P38" s="37"/>
    </row>
    <row r="39" spans="1:16" ht="12.75" customHeight="1" thickTop="1">
      <c r="B39" s="9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7"/>
    </row>
    <row r="40" spans="1:16" ht="12.75" customHeight="1">
      <c r="B40" s="146" t="s">
        <v>57</v>
      </c>
      <c r="C40" s="107" t="s">
        <v>102</v>
      </c>
      <c r="D40" s="107" t="s">
        <v>103</v>
      </c>
      <c r="E40" s="107" t="s">
        <v>104</v>
      </c>
      <c r="F40" s="107" t="s">
        <v>105</v>
      </c>
      <c r="G40" s="107" t="s">
        <v>106</v>
      </c>
      <c r="H40" s="107" t="s">
        <v>107</v>
      </c>
      <c r="I40" s="107" t="s">
        <v>108</v>
      </c>
      <c r="J40" s="107" t="s">
        <v>109</v>
      </c>
      <c r="K40" s="107" t="s">
        <v>110</v>
      </c>
      <c r="L40" s="107" t="s">
        <v>100</v>
      </c>
      <c r="M40" s="107" t="s">
        <v>111</v>
      </c>
      <c r="N40" s="106" t="s">
        <v>101</v>
      </c>
      <c r="O40" s="45" t="s">
        <v>16</v>
      </c>
      <c r="P40" s="37"/>
    </row>
    <row r="41" spans="1:16" ht="12.75" customHeight="1">
      <c r="B41" s="146"/>
      <c r="C41" s="46">
        <v>85</v>
      </c>
      <c r="D41" s="46">
        <v>98</v>
      </c>
      <c r="E41" s="46">
        <v>72</v>
      </c>
      <c r="F41" s="46">
        <v>45</v>
      </c>
      <c r="G41" s="46">
        <v>53</v>
      </c>
      <c r="H41" s="46">
        <v>77</v>
      </c>
      <c r="I41" s="46">
        <v>63</v>
      </c>
      <c r="J41" s="46">
        <v>69</v>
      </c>
      <c r="K41" s="46">
        <v>86</v>
      </c>
      <c r="L41" s="46">
        <v>45</v>
      </c>
      <c r="M41" s="46">
        <v>50</v>
      </c>
      <c r="N41" s="46"/>
      <c r="O41" s="46">
        <f>SUM(C41:N41)</f>
        <v>743</v>
      </c>
      <c r="P41" s="37"/>
    </row>
    <row r="42" spans="1:16" ht="12.75" customHeight="1">
      <c r="B42" s="9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37"/>
    </row>
    <row r="43" spans="1:16" s="83" customFormat="1" ht="12.75" customHeight="1">
      <c r="A43" s="81"/>
      <c r="B43" s="154" t="s">
        <v>88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82"/>
    </row>
    <row r="44" spans="1:16" ht="12.75" customHeight="1" thickBot="1">
      <c r="B44" s="96"/>
      <c r="C44" s="22"/>
      <c r="D44" s="22"/>
      <c r="E44" s="22"/>
      <c r="F44" s="47"/>
      <c r="G44" s="22"/>
      <c r="H44" s="22"/>
      <c r="I44" s="22"/>
      <c r="J44" s="22"/>
      <c r="K44" s="47"/>
      <c r="L44" s="22"/>
      <c r="M44" s="47"/>
      <c r="N44" s="22"/>
      <c r="O44" s="22"/>
      <c r="P44" s="37"/>
    </row>
    <row r="45" spans="1:16" ht="12" customHeight="1" thickBot="1">
      <c r="A45" s="49"/>
      <c r="B45" s="97" t="s">
        <v>31</v>
      </c>
      <c r="C45" s="76" t="s">
        <v>102</v>
      </c>
      <c r="D45" s="77" t="s">
        <v>103</v>
      </c>
      <c r="E45" s="78" t="s">
        <v>104</v>
      </c>
      <c r="F45" s="78" t="s">
        <v>105</v>
      </c>
      <c r="G45" s="78" t="s">
        <v>106</v>
      </c>
      <c r="H45" s="78" t="s">
        <v>107</v>
      </c>
      <c r="I45" s="78" t="s">
        <v>108</v>
      </c>
      <c r="J45" s="78" t="s">
        <v>109</v>
      </c>
      <c r="K45" s="78" t="s">
        <v>110</v>
      </c>
      <c r="L45" s="78" t="s">
        <v>100</v>
      </c>
      <c r="M45" s="78" t="s">
        <v>111</v>
      </c>
      <c r="N45" s="78" t="s">
        <v>101</v>
      </c>
      <c r="O45" s="79" t="s">
        <v>16</v>
      </c>
      <c r="P45" s="37"/>
    </row>
    <row r="46" spans="1:16" ht="24.75" customHeight="1">
      <c r="B46" s="98" t="s">
        <v>32</v>
      </c>
      <c r="C46" s="7">
        <v>24561</v>
      </c>
      <c r="D46" s="7">
        <f t="shared" ref="D46:N46" si="5">D38+D30+D19+D10</f>
        <v>27997</v>
      </c>
      <c r="E46" s="7">
        <f t="shared" si="5"/>
        <v>31388</v>
      </c>
      <c r="F46" s="7">
        <f t="shared" si="5"/>
        <v>25068</v>
      </c>
      <c r="G46" s="7">
        <f t="shared" si="5"/>
        <v>24847</v>
      </c>
      <c r="H46" s="7">
        <f t="shared" si="5"/>
        <v>26253</v>
      </c>
      <c r="I46" s="7">
        <f t="shared" si="5"/>
        <v>31698</v>
      </c>
      <c r="J46" s="7">
        <f t="shared" si="5"/>
        <v>28787</v>
      </c>
      <c r="K46" s="7">
        <f t="shared" si="5"/>
        <v>27505</v>
      </c>
      <c r="L46" s="7">
        <f t="shared" si="5"/>
        <v>37142</v>
      </c>
      <c r="M46" s="7">
        <f t="shared" si="5"/>
        <v>32275</v>
      </c>
      <c r="N46" s="7">
        <f t="shared" si="5"/>
        <v>0</v>
      </c>
      <c r="O46" s="9">
        <v>317521</v>
      </c>
      <c r="P46" s="53"/>
    </row>
    <row r="47" spans="1:16" ht="12">
      <c r="B47" s="99" t="s">
        <v>33</v>
      </c>
      <c r="C47" s="3">
        <v>18993</v>
      </c>
      <c r="D47" s="3">
        <f t="shared" ref="D47:N47" si="6">D36+D28+D17+D8</f>
        <v>21855</v>
      </c>
      <c r="E47" s="3">
        <f t="shared" si="6"/>
        <v>24930</v>
      </c>
      <c r="F47" s="3">
        <f t="shared" si="6"/>
        <v>19964</v>
      </c>
      <c r="G47" s="3">
        <f t="shared" si="6"/>
        <v>20640</v>
      </c>
      <c r="H47" s="3">
        <f t="shared" si="6"/>
        <v>20572</v>
      </c>
      <c r="I47" s="3">
        <f t="shared" si="6"/>
        <v>25546</v>
      </c>
      <c r="J47" s="3">
        <f t="shared" si="6"/>
        <v>23290</v>
      </c>
      <c r="K47" s="3">
        <f t="shared" si="6"/>
        <v>21770</v>
      </c>
      <c r="L47" s="3">
        <f t="shared" si="6"/>
        <v>30637</v>
      </c>
      <c r="M47" s="3">
        <f t="shared" si="6"/>
        <v>26409</v>
      </c>
      <c r="N47" s="3">
        <f t="shared" si="6"/>
        <v>0</v>
      </c>
      <c r="O47" s="9">
        <f t="shared" ref="O47:O48" si="7">SUM(C47:N47)</f>
        <v>254606</v>
      </c>
      <c r="P47" s="54"/>
    </row>
    <row r="48" spans="1:16" ht="12">
      <c r="B48" s="99" t="s">
        <v>34</v>
      </c>
      <c r="C48" s="3">
        <v>5568</v>
      </c>
      <c r="D48" s="3">
        <f t="shared" ref="D48:N48" si="8">D37+D29+D18+D9</f>
        <v>6142</v>
      </c>
      <c r="E48" s="3">
        <f t="shared" si="8"/>
        <v>6458</v>
      </c>
      <c r="F48" s="3">
        <f t="shared" si="8"/>
        <v>5104</v>
      </c>
      <c r="G48" s="3">
        <f t="shared" si="8"/>
        <v>4207</v>
      </c>
      <c r="H48" s="3">
        <f t="shared" si="8"/>
        <v>5681</v>
      </c>
      <c r="I48" s="3">
        <f t="shared" si="8"/>
        <v>6152</v>
      </c>
      <c r="J48" s="3">
        <f t="shared" si="8"/>
        <v>5497</v>
      </c>
      <c r="K48" s="3">
        <f t="shared" si="8"/>
        <v>5735</v>
      </c>
      <c r="L48" s="3">
        <f t="shared" si="8"/>
        <v>6505</v>
      </c>
      <c r="M48" s="3">
        <f t="shared" si="8"/>
        <v>5866</v>
      </c>
      <c r="N48" s="3">
        <f t="shared" si="8"/>
        <v>0</v>
      </c>
      <c r="O48" s="9">
        <f t="shared" si="7"/>
        <v>62915</v>
      </c>
      <c r="P48" s="54"/>
    </row>
    <row r="49" spans="2:19" ht="12">
      <c r="B49" s="10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4"/>
    </row>
    <row r="50" spans="2:19" ht="12">
      <c r="B50" s="10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4"/>
    </row>
    <row r="51" spans="2:19" ht="15">
      <c r="B51" s="153" t="s">
        <v>87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54"/>
    </row>
    <row r="52" spans="2:19" ht="14.25" customHeight="1" thickBot="1">
      <c r="B52" s="101"/>
      <c r="C52" s="22"/>
      <c r="D52" s="22"/>
      <c r="E52" s="22"/>
      <c r="F52" s="22"/>
      <c r="G52" s="55"/>
      <c r="H52" s="22"/>
      <c r="I52" s="22"/>
      <c r="J52" s="22"/>
      <c r="K52" s="22"/>
      <c r="L52" s="22"/>
      <c r="M52" s="22"/>
      <c r="N52" s="22"/>
      <c r="O52" s="55"/>
    </row>
    <row r="53" spans="2:19" ht="12.75" thickBot="1">
      <c r="B53" s="151" t="s">
        <v>35</v>
      </c>
      <c r="C53" s="131">
        <v>2016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</row>
    <row r="54" spans="2:19" ht="16.5" customHeight="1" thickTop="1" thickBot="1">
      <c r="B54" s="152"/>
      <c r="C54" s="39" t="s">
        <v>4</v>
      </c>
      <c r="D54" s="39" t="s">
        <v>5</v>
      </c>
      <c r="E54" s="39" t="s">
        <v>6</v>
      </c>
      <c r="F54" s="39" t="s">
        <v>7</v>
      </c>
      <c r="G54" s="39" t="s">
        <v>8</v>
      </c>
      <c r="H54" s="39" t="s">
        <v>9</v>
      </c>
      <c r="I54" s="39" t="s">
        <v>10</v>
      </c>
      <c r="J54" s="39" t="s">
        <v>11</v>
      </c>
      <c r="K54" s="39" t="s">
        <v>12</v>
      </c>
      <c r="L54" s="39" t="s">
        <v>13</v>
      </c>
      <c r="M54" s="39" t="s">
        <v>14</v>
      </c>
      <c r="N54" s="39" t="s">
        <v>15</v>
      </c>
      <c r="O54" s="39" t="s">
        <v>36</v>
      </c>
    </row>
    <row r="55" spans="2:19" ht="14.25" customHeight="1">
      <c r="B55" s="89" t="s">
        <v>37</v>
      </c>
      <c r="C55" s="30">
        <v>29.39</v>
      </c>
      <c r="D55" s="30">
        <v>43.67</v>
      </c>
      <c r="E55" s="30">
        <v>26.16</v>
      </c>
      <c r="F55" s="30">
        <v>24.07</v>
      </c>
      <c r="G55" s="31">
        <v>15.77</v>
      </c>
      <c r="H55" s="31">
        <v>22.96</v>
      </c>
      <c r="I55" s="30">
        <v>21.14</v>
      </c>
      <c r="J55" s="30">
        <v>49.46</v>
      </c>
      <c r="K55" s="30">
        <v>40</v>
      </c>
      <c r="L55" s="30">
        <v>40.86</v>
      </c>
      <c r="M55" s="30">
        <v>50</v>
      </c>
      <c r="N55" s="56"/>
      <c r="O55" s="29">
        <f>SUM(C55:N55)/12</f>
        <v>30.290000000000003</v>
      </c>
      <c r="S55" s="23">
        <v>1</v>
      </c>
    </row>
    <row r="56" spans="2:19" ht="14.25" customHeight="1">
      <c r="B56" s="90" t="s">
        <v>38</v>
      </c>
      <c r="C56" s="27">
        <v>34.880000000000003</v>
      </c>
      <c r="D56" s="27">
        <v>44.41</v>
      </c>
      <c r="E56" s="27">
        <v>55</v>
      </c>
      <c r="F56" s="27">
        <v>41.92</v>
      </c>
      <c r="G56" s="28">
        <v>41.23</v>
      </c>
      <c r="H56" s="28">
        <v>39.92</v>
      </c>
      <c r="I56" s="27">
        <v>64.489999999999995</v>
      </c>
      <c r="J56" s="27">
        <v>59.64</v>
      </c>
      <c r="K56" s="27">
        <v>57.15</v>
      </c>
      <c r="L56" s="27">
        <v>56.46</v>
      </c>
      <c r="M56" s="27">
        <v>57.99</v>
      </c>
      <c r="N56" s="57"/>
      <c r="O56" s="29">
        <f t="shared" ref="O56:O76" si="9">SUM(C56:N56)/12</f>
        <v>46.090833333333329</v>
      </c>
    </row>
    <row r="57" spans="2:19" ht="14.25" customHeight="1">
      <c r="B57" s="108" t="s">
        <v>115</v>
      </c>
      <c r="C57" s="27">
        <v>22</v>
      </c>
      <c r="D57" s="27">
        <v>25</v>
      </c>
      <c r="E57" s="27">
        <v>21</v>
      </c>
      <c r="F57" s="27">
        <v>5</v>
      </c>
      <c r="G57" s="28">
        <v>6</v>
      </c>
      <c r="H57" s="28">
        <v>10</v>
      </c>
      <c r="I57" s="27">
        <v>7</v>
      </c>
      <c r="J57" s="27">
        <v>6.5</v>
      </c>
      <c r="K57" s="27">
        <v>7</v>
      </c>
      <c r="L57" s="27">
        <v>50</v>
      </c>
      <c r="M57" s="27">
        <v>30</v>
      </c>
      <c r="N57" s="57"/>
      <c r="O57" s="29">
        <f t="shared" si="9"/>
        <v>15.791666666666666</v>
      </c>
      <c r="P57" s="23" t="s">
        <v>25</v>
      </c>
    </row>
    <row r="58" spans="2:19" ht="14.25" customHeight="1">
      <c r="B58" s="90" t="s">
        <v>91</v>
      </c>
      <c r="C58" s="27">
        <v>63</v>
      </c>
      <c r="D58" s="27">
        <v>63</v>
      </c>
      <c r="E58" s="27">
        <v>57</v>
      </c>
      <c r="F58" s="27">
        <v>50.56</v>
      </c>
      <c r="G58" s="28">
        <v>63</v>
      </c>
      <c r="H58" s="28">
        <v>66.25</v>
      </c>
      <c r="I58" s="27">
        <v>73.7</v>
      </c>
      <c r="J58" s="27">
        <v>73.3</v>
      </c>
      <c r="K58" s="27">
        <v>53.7</v>
      </c>
      <c r="L58" s="27">
        <v>57</v>
      </c>
      <c r="M58" s="27">
        <v>75.099999999999994</v>
      </c>
      <c r="N58" s="57"/>
      <c r="O58" s="29">
        <f t="shared" si="9"/>
        <v>57.967500000000001</v>
      </c>
    </row>
    <row r="59" spans="2:19" ht="14.25" customHeight="1">
      <c r="B59" s="90" t="s">
        <v>92</v>
      </c>
      <c r="C59" s="27">
        <v>68</v>
      </c>
      <c r="D59" s="27">
        <v>57</v>
      </c>
      <c r="E59" s="27">
        <v>46</v>
      </c>
      <c r="F59" s="27">
        <v>42</v>
      </c>
      <c r="G59" s="28">
        <v>10</v>
      </c>
      <c r="H59" s="28">
        <v>45</v>
      </c>
      <c r="I59" s="27">
        <v>22</v>
      </c>
      <c r="J59" s="27">
        <v>36</v>
      </c>
      <c r="K59" s="27">
        <v>26</v>
      </c>
      <c r="L59" s="27">
        <v>34</v>
      </c>
      <c r="M59" s="27">
        <v>34</v>
      </c>
      <c r="N59" s="57"/>
      <c r="O59" s="29">
        <f t="shared" si="9"/>
        <v>35</v>
      </c>
    </row>
    <row r="60" spans="2:19" ht="14.25" customHeight="1">
      <c r="B60" s="90" t="s">
        <v>99</v>
      </c>
      <c r="C60" s="27">
        <v>55.01</v>
      </c>
      <c r="D60" s="27">
        <v>82.4</v>
      </c>
      <c r="E60" s="27">
        <v>67.739999999999995</v>
      </c>
      <c r="F60" s="27">
        <v>52.11</v>
      </c>
      <c r="G60" s="28">
        <v>46.69</v>
      </c>
      <c r="H60" s="28">
        <v>58.6</v>
      </c>
      <c r="I60" s="27">
        <v>64.010000000000005</v>
      </c>
      <c r="J60" s="27">
        <v>59.42</v>
      </c>
      <c r="K60" s="27">
        <v>64</v>
      </c>
      <c r="L60" s="27">
        <v>61</v>
      </c>
      <c r="M60" s="27">
        <v>70.53</v>
      </c>
      <c r="N60" s="57"/>
      <c r="O60" s="29">
        <f t="shared" si="9"/>
        <v>56.792499999999997</v>
      </c>
    </row>
    <row r="61" spans="2:19" ht="14.25" customHeight="1">
      <c r="B61" s="90" t="s">
        <v>93</v>
      </c>
      <c r="C61" s="27">
        <v>34.26</v>
      </c>
      <c r="D61" s="27">
        <v>41.38</v>
      </c>
      <c r="E61" s="27">
        <v>61.03</v>
      </c>
      <c r="F61" s="27">
        <v>45.72</v>
      </c>
      <c r="G61" s="28">
        <v>49.61</v>
      </c>
      <c r="H61" s="28">
        <v>51.44</v>
      </c>
      <c r="I61" s="27">
        <v>75.03</v>
      </c>
      <c r="J61" s="27">
        <v>58.28</v>
      </c>
      <c r="K61" s="27">
        <v>59.28</v>
      </c>
      <c r="L61" s="27">
        <v>77.459999999999994</v>
      </c>
      <c r="M61" s="27">
        <v>62.84</v>
      </c>
      <c r="N61" s="57"/>
      <c r="O61" s="29">
        <f t="shared" si="9"/>
        <v>51.360833333333339</v>
      </c>
    </row>
    <row r="62" spans="2:19" ht="14.25" customHeight="1">
      <c r="B62" s="90" t="s">
        <v>44</v>
      </c>
      <c r="C62" s="27">
        <v>30</v>
      </c>
      <c r="D62" s="27">
        <v>20</v>
      </c>
      <c r="E62" s="27">
        <v>35</v>
      </c>
      <c r="F62" s="27">
        <v>20</v>
      </c>
      <c r="G62" s="28">
        <v>25</v>
      </c>
      <c r="H62" s="28">
        <v>30</v>
      </c>
      <c r="I62" s="27">
        <v>30</v>
      </c>
      <c r="J62" s="27">
        <v>30</v>
      </c>
      <c r="K62" s="27">
        <v>20</v>
      </c>
      <c r="L62" s="27">
        <v>33</v>
      </c>
      <c r="M62" s="27">
        <v>33</v>
      </c>
      <c r="N62" s="57"/>
      <c r="O62" s="29">
        <f t="shared" si="9"/>
        <v>25.5</v>
      </c>
    </row>
    <row r="63" spans="2:19" ht="14.25" customHeight="1">
      <c r="B63" s="90" t="s">
        <v>94</v>
      </c>
      <c r="C63" s="27">
        <v>23</v>
      </c>
      <c r="D63" s="27">
        <v>47</v>
      </c>
      <c r="E63" s="27">
        <v>39</v>
      </c>
      <c r="F63" s="27">
        <v>36</v>
      </c>
      <c r="G63" s="28">
        <v>33</v>
      </c>
      <c r="H63" s="28">
        <v>33</v>
      </c>
      <c r="I63" s="27">
        <v>52.12</v>
      </c>
      <c r="J63" s="27">
        <v>36</v>
      </c>
      <c r="K63" s="27">
        <v>32</v>
      </c>
      <c r="L63" s="27">
        <v>38</v>
      </c>
      <c r="M63" s="27">
        <v>48</v>
      </c>
      <c r="N63" s="57"/>
      <c r="O63" s="29">
        <f t="shared" si="9"/>
        <v>34.76</v>
      </c>
    </row>
    <row r="64" spans="2:19" ht="14.25" customHeight="1">
      <c r="B64" s="90" t="s">
        <v>95</v>
      </c>
      <c r="C64" s="27">
        <v>80</v>
      </c>
      <c r="D64" s="27">
        <v>73.73</v>
      </c>
      <c r="E64" s="27">
        <v>80.48</v>
      </c>
      <c r="F64" s="27">
        <v>63.81</v>
      </c>
      <c r="G64" s="28">
        <v>51.43</v>
      </c>
      <c r="H64" s="28">
        <v>52.86</v>
      </c>
      <c r="I64" s="27">
        <v>73.33</v>
      </c>
      <c r="J64" s="27">
        <v>74.290000000000006</v>
      </c>
      <c r="K64" s="27">
        <v>57.62</v>
      </c>
      <c r="L64" s="27">
        <v>66.67</v>
      </c>
      <c r="M64" s="27">
        <v>65.709999999999994</v>
      </c>
      <c r="N64" s="57"/>
      <c r="O64" s="29">
        <f t="shared" si="9"/>
        <v>61.660833333333336</v>
      </c>
    </row>
    <row r="65" spans="1:15" ht="14.25" customHeight="1">
      <c r="B65" s="90" t="s">
        <v>96</v>
      </c>
      <c r="C65" s="27">
        <v>11.93</v>
      </c>
      <c r="D65" s="27">
        <v>6.72</v>
      </c>
      <c r="E65" s="27">
        <v>17.739999999999998</v>
      </c>
      <c r="F65" s="27">
        <v>30.66</v>
      </c>
      <c r="G65" s="28">
        <v>23.22</v>
      </c>
      <c r="H65" s="28">
        <v>17.829999999999998</v>
      </c>
      <c r="I65" s="27">
        <v>23.38</v>
      </c>
      <c r="J65" s="27">
        <v>28.22</v>
      </c>
      <c r="K65" s="27">
        <v>18.760000000000002</v>
      </c>
      <c r="L65" s="27">
        <v>19.510000000000002</v>
      </c>
      <c r="M65" s="27">
        <v>25.83</v>
      </c>
      <c r="N65" s="57"/>
      <c r="O65" s="29">
        <f t="shared" si="9"/>
        <v>18.649999999999995</v>
      </c>
    </row>
    <row r="66" spans="1:15" ht="14.25" customHeight="1">
      <c r="B66" s="109" t="s">
        <v>116</v>
      </c>
      <c r="C66" s="27">
        <v>16</v>
      </c>
      <c r="D66" s="27">
        <v>30</v>
      </c>
      <c r="E66" s="27">
        <v>38</v>
      </c>
      <c r="F66" s="27">
        <v>11</v>
      </c>
      <c r="G66" s="28">
        <v>19</v>
      </c>
      <c r="H66" s="28">
        <v>25</v>
      </c>
      <c r="I66" s="27">
        <v>48</v>
      </c>
      <c r="J66" s="27">
        <v>48</v>
      </c>
      <c r="K66" s="27">
        <v>32</v>
      </c>
      <c r="L66" s="27">
        <v>40</v>
      </c>
      <c r="M66" s="27">
        <v>20</v>
      </c>
      <c r="N66" s="57"/>
      <c r="O66" s="29">
        <f t="shared" si="9"/>
        <v>27.25</v>
      </c>
    </row>
    <row r="67" spans="1:15" ht="14.25" customHeight="1">
      <c r="B67" s="108" t="s">
        <v>114</v>
      </c>
      <c r="C67" s="27">
        <v>42</v>
      </c>
      <c r="D67" s="27">
        <v>46</v>
      </c>
      <c r="E67" s="27">
        <v>42</v>
      </c>
      <c r="F67" s="27">
        <v>35</v>
      </c>
      <c r="G67" s="28">
        <v>30</v>
      </c>
      <c r="H67" s="28">
        <v>35</v>
      </c>
      <c r="I67" s="27">
        <v>60</v>
      </c>
      <c r="J67" s="27">
        <v>60.04</v>
      </c>
      <c r="K67" s="27">
        <v>38</v>
      </c>
      <c r="L67" s="27">
        <v>42</v>
      </c>
      <c r="M67" s="27">
        <v>36</v>
      </c>
      <c r="N67" s="57"/>
      <c r="O67" s="29">
        <f t="shared" si="9"/>
        <v>38.836666666666666</v>
      </c>
    </row>
    <row r="68" spans="1:15" ht="14.25" customHeight="1">
      <c r="B68" s="90" t="s">
        <v>97</v>
      </c>
      <c r="C68" s="27">
        <v>56.63</v>
      </c>
      <c r="D68" s="27">
        <v>72</v>
      </c>
      <c r="E68" s="27">
        <v>70.209999999999994</v>
      </c>
      <c r="F68" s="27">
        <v>60.37</v>
      </c>
      <c r="G68" s="28">
        <v>60.21</v>
      </c>
      <c r="H68" s="28">
        <v>56.3</v>
      </c>
      <c r="I68" s="27">
        <v>74.91</v>
      </c>
      <c r="J68" s="27">
        <v>72.400000000000006</v>
      </c>
      <c r="K68" s="27">
        <v>68.88</v>
      </c>
      <c r="L68" s="27">
        <v>64.510000000000005</v>
      </c>
      <c r="M68" s="27">
        <v>72.22</v>
      </c>
      <c r="N68" s="57"/>
      <c r="O68" s="29">
        <f t="shared" si="9"/>
        <v>60.72</v>
      </c>
    </row>
    <row r="69" spans="1:15" ht="14.25" customHeight="1">
      <c r="B69" s="90" t="s">
        <v>51</v>
      </c>
      <c r="C69" s="27">
        <v>54.67</v>
      </c>
      <c r="D69" s="27">
        <v>68.930000000000007</v>
      </c>
      <c r="E69" s="27">
        <v>76.569999999999993</v>
      </c>
      <c r="F69" s="27">
        <v>81.23</v>
      </c>
      <c r="G69" s="28">
        <v>74.63</v>
      </c>
      <c r="H69" s="28">
        <v>70.53</v>
      </c>
      <c r="I69" s="27">
        <v>79.66</v>
      </c>
      <c r="J69" s="27">
        <v>78.88</v>
      </c>
      <c r="K69" s="27">
        <v>77.75</v>
      </c>
      <c r="L69" s="27">
        <v>82.31</v>
      </c>
      <c r="M69" s="27">
        <v>91.86</v>
      </c>
      <c r="N69" s="57"/>
      <c r="O69" s="29">
        <f t="shared" si="9"/>
        <v>69.751666666666679</v>
      </c>
    </row>
    <row r="70" spans="1:15" ht="14.25" customHeight="1">
      <c r="B70" s="102" t="s">
        <v>52</v>
      </c>
      <c r="C70" s="32">
        <v>43.26</v>
      </c>
      <c r="D70" s="32">
        <v>59.85</v>
      </c>
      <c r="E70" s="32">
        <v>66.8</v>
      </c>
      <c r="F70" s="32">
        <v>76</v>
      </c>
      <c r="G70" s="33">
        <v>67.86</v>
      </c>
      <c r="H70" s="33">
        <v>64.92</v>
      </c>
      <c r="I70" s="32">
        <v>82.66</v>
      </c>
      <c r="J70" s="32">
        <v>74.650000000000006</v>
      </c>
      <c r="K70" s="32">
        <v>72.95</v>
      </c>
      <c r="L70" s="32">
        <v>69.650000000000006</v>
      </c>
      <c r="M70" s="32">
        <v>79.38</v>
      </c>
      <c r="N70" s="58"/>
      <c r="O70" s="29">
        <f t="shared" si="9"/>
        <v>63.164999999999999</v>
      </c>
    </row>
    <row r="71" spans="1:15" ht="14.25" customHeight="1">
      <c r="B71" s="102" t="s">
        <v>98</v>
      </c>
      <c r="C71" s="32">
        <v>90</v>
      </c>
      <c r="D71" s="32">
        <v>90</v>
      </c>
      <c r="E71" s="32">
        <v>50</v>
      </c>
      <c r="F71" s="32">
        <v>50</v>
      </c>
      <c r="G71" s="33">
        <v>95</v>
      </c>
      <c r="H71" s="33">
        <v>80</v>
      </c>
      <c r="I71" s="32">
        <v>75</v>
      </c>
      <c r="J71" s="32">
        <v>78</v>
      </c>
      <c r="K71" s="32">
        <v>49</v>
      </c>
      <c r="L71" s="32">
        <v>50</v>
      </c>
      <c r="M71" s="32">
        <v>50</v>
      </c>
      <c r="N71" s="58"/>
      <c r="O71" s="29">
        <f t="shared" si="9"/>
        <v>63.083333333333336</v>
      </c>
    </row>
    <row r="72" spans="1:15" ht="14.25" customHeight="1">
      <c r="B72" s="90" t="s">
        <v>54</v>
      </c>
      <c r="C72" s="27">
        <v>60</v>
      </c>
      <c r="D72" s="27">
        <v>40</v>
      </c>
      <c r="E72" s="27">
        <v>30</v>
      </c>
      <c r="F72" s="27">
        <v>30</v>
      </c>
      <c r="G72" s="28">
        <v>30</v>
      </c>
      <c r="H72" s="28">
        <v>60</v>
      </c>
      <c r="I72" s="27">
        <v>60</v>
      </c>
      <c r="J72" s="27">
        <v>50</v>
      </c>
      <c r="K72" s="27">
        <v>30</v>
      </c>
      <c r="L72" s="27">
        <v>90</v>
      </c>
      <c r="M72" s="27">
        <v>70</v>
      </c>
      <c r="N72" s="57"/>
      <c r="O72" s="29">
        <f t="shared" si="9"/>
        <v>45.833333333333336</v>
      </c>
    </row>
    <row r="73" spans="1:15" ht="14.25" customHeight="1">
      <c r="B73" s="90" t="s">
        <v>55</v>
      </c>
      <c r="C73" s="27">
        <v>49.7</v>
      </c>
      <c r="D73" s="27">
        <v>62.7</v>
      </c>
      <c r="E73" s="27">
        <v>47</v>
      </c>
      <c r="F73" s="27">
        <v>42.85</v>
      </c>
      <c r="G73" s="28">
        <v>32.4</v>
      </c>
      <c r="H73" s="28">
        <v>51.07</v>
      </c>
      <c r="I73" s="27">
        <v>60.4</v>
      </c>
      <c r="J73" s="27">
        <v>27.13</v>
      </c>
      <c r="K73" s="27">
        <v>56</v>
      </c>
      <c r="L73" s="27">
        <v>64.7</v>
      </c>
      <c r="M73" s="27">
        <v>70.53</v>
      </c>
      <c r="N73" s="57"/>
      <c r="O73" s="29">
        <f t="shared" si="9"/>
        <v>47.04</v>
      </c>
    </row>
    <row r="74" spans="1:15" ht="14.25" customHeight="1">
      <c r="B74" s="108" t="s">
        <v>112</v>
      </c>
      <c r="C74" s="27">
        <v>57.65</v>
      </c>
      <c r="D74" s="27">
        <v>63</v>
      </c>
      <c r="E74" s="27">
        <v>66.7</v>
      </c>
      <c r="F74" s="27">
        <v>88</v>
      </c>
      <c r="G74" s="28">
        <v>77.5</v>
      </c>
      <c r="H74" s="28">
        <v>78.099999999999994</v>
      </c>
      <c r="I74" s="27">
        <v>88.2</v>
      </c>
      <c r="J74" s="27">
        <v>80.63</v>
      </c>
      <c r="K74" s="27">
        <v>88.6</v>
      </c>
      <c r="L74" s="27">
        <v>83.2</v>
      </c>
      <c r="M74" s="27">
        <v>87.2</v>
      </c>
      <c r="N74" s="57"/>
      <c r="O74" s="29">
        <f t="shared" si="9"/>
        <v>71.565000000000012</v>
      </c>
    </row>
    <row r="75" spans="1:15" ht="14.25" customHeight="1">
      <c r="B75" s="90" t="s">
        <v>56</v>
      </c>
      <c r="C75" s="27">
        <v>70</v>
      </c>
      <c r="D75" s="27">
        <v>70</v>
      </c>
      <c r="E75" s="27">
        <v>70</v>
      </c>
      <c r="F75" s="27">
        <v>75</v>
      </c>
      <c r="G75" s="28">
        <v>65</v>
      </c>
      <c r="H75" s="28">
        <v>80</v>
      </c>
      <c r="I75" s="27">
        <v>70</v>
      </c>
      <c r="J75" s="27">
        <v>70.16</v>
      </c>
      <c r="K75" s="27">
        <v>60</v>
      </c>
      <c r="L75" s="27">
        <v>80</v>
      </c>
      <c r="M75" s="27">
        <v>70</v>
      </c>
      <c r="N75" s="57"/>
      <c r="O75" s="29">
        <f t="shared" si="9"/>
        <v>65.013333333333335</v>
      </c>
    </row>
    <row r="76" spans="1:15" ht="14.25" customHeight="1">
      <c r="B76" s="105" t="s">
        <v>113</v>
      </c>
      <c r="C76" s="27">
        <v>50</v>
      </c>
      <c r="D76" s="27">
        <v>70</v>
      </c>
      <c r="E76" s="27">
        <v>70</v>
      </c>
      <c r="F76" s="27">
        <v>47</v>
      </c>
      <c r="G76" s="28">
        <v>45</v>
      </c>
      <c r="H76" s="28">
        <v>40</v>
      </c>
      <c r="I76" s="27">
        <v>75</v>
      </c>
      <c r="J76" s="27">
        <v>80</v>
      </c>
      <c r="K76" s="27">
        <v>78</v>
      </c>
      <c r="L76" s="27">
        <v>80</v>
      </c>
      <c r="M76" s="27">
        <v>75</v>
      </c>
      <c r="N76" s="57"/>
      <c r="O76" s="29">
        <f t="shared" si="9"/>
        <v>59.166666666666664</v>
      </c>
    </row>
    <row r="77" spans="1:15" ht="14.25" customHeight="1">
      <c r="B77" s="105"/>
      <c r="C77" s="27"/>
      <c r="D77" s="27"/>
      <c r="E77" s="27"/>
      <c r="F77" s="27"/>
      <c r="G77" s="28"/>
      <c r="H77" s="28"/>
      <c r="I77" s="27"/>
      <c r="J77" s="27"/>
      <c r="K77" s="27"/>
      <c r="L77" s="27"/>
      <c r="M77" s="27"/>
      <c r="N77" s="57"/>
      <c r="O77" s="29"/>
    </row>
    <row r="78" spans="1:15" s="75" customFormat="1" ht="36">
      <c r="A78" s="74"/>
      <c r="B78" s="103" t="s">
        <v>90</v>
      </c>
      <c r="C78" s="59">
        <v>47.33</v>
      </c>
      <c r="D78" s="59">
        <v>53.49</v>
      </c>
      <c r="E78" s="59">
        <v>51.51</v>
      </c>
      <c r="F78" s="59">
        <v>45.83</v>
      </c>
      <c r="G78" s="59">
        <v>43.7</v>
      </c>
      <c r="H78" s="59">
        <v>48.58</v>
      </c>
      <c r="I78" s="59">
        <v>58.18</v>
      </c>
      <c r="J78" s="59">
        <v>55.95</v>
      </c>
      <c r="K78" s="59">
        <v>49.39</v>
      </c>
      <c r="L78" s="59">
        <f>AVERAGE(L55,L56,L57,L58,L59,L60,L61,L62,L63,L64,L65,L66,L67,L68,L69,L70,L71,L72,L73,L75,L74,L76)</f>
        <v>58.19681818181818</v>
      </c>
      <c r="M78" s="59">
        <v>57.96</v>
      </c>
      <c r="N78" s="59">
        <f t="shared" ref="M78:N78" si="10">SUM(N55:N75)/20</f>
        <v>0</v>
      </c>
      <c r="O78" s="59">
        <v>50.41</v>
      </c>
    </row>
  </sheetData>
  <mergeCells count="21">
    <mergeCell ref="C53:O53"/>
    <mergeCell ref="B53:B54"/>
    <mergeCell ref="B51:O51"/>
    <mergeCell ref="B43:O43"/>
    <mergeCell ref="B21:O21"/>
    <mergeCell ref="B32:O32"/>
    <mergeCell ref="B33:O33"/>
    <mergeCell ref="B34:B35"/>
    <mergeCell ref="C34:O34"/>
    <mergeCell ref="B40:B41"/>
    <mergeCell ref="B14:B15"/>
    <mergeCell ref="C14:O14"/>
    <mergeCell ref="B22:O22"/>
    <mergeCell ref="B23:B24"/>
    <mergeCell ref="C23:O23"/>
    <mergeCell ref="B13:O13"/>
    <mergeCell ref="B1:O1"/>
    <mergeCell ref="B2:O2"/>
    <mergeCell ref="B5:O5"/>
    <mergeCell ref="B6:B7"/>
    <mergeCell ref="C6:O6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113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6" ht="12" customHeight="1" thickTop="1" thickBot="1">
      <c r="B2" s="116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1:16" ht="12" customHeight="1" thickTop="1" thickBot="1">
      <c r="B3" s="119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6" ht="12.95" customHeight="1" thickTop="1" thickBot="1">
      <c r="B4" s="120" t="s">
        <v>3</v>
      </c>
      <c r="C4" s="121">
        <v>2013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6" ht="24.75" thickTop="1">
      <c r="B5" s="120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'!C8</f>
        <v>1151</v>
      </c>
      <c r="D6" s="7">
        <f>'Primer quincena'!D6+'Segunda quincena '!D8</f>
        <v>1998</v>
      </c>
      <c r="E6" s="7">
        <f>'Primer quincena'!E6+'Segunda quincena '!E8</f>
        <v>2367</v>
      </c>
      <c r="F6" s="7">
        <f>'Primer quincena'!F6+'Segunda quincena '!F8</f>
        <v>702</v>
      </c>
      <c r="G6" s="7">
        <f>'Primer quincena'!G6+'Segunda quincena '!G8</f>
        <v>899</v>
      </c>
      <c r="H6" s="7">
        <f>'Primer quincena'!H6+'Segunda quincena '!H8</f>
        <v>938</v>
      </c>
      <c r="I6" s="7">
        <f>'Primer quincena'!I6+'Segunda quincena '!I8</f>
        <v>1393</v>
      </c>
      <c r="J6" s="7">
        <f>'Primer quincena'!J6+'Segunda quincena '!J8</f>
        <v>713</v>
      </c>
      <c r="K6" s="7">
        <f>'Primer quincena'!K6+'Segunda quincena '!K8</f>
        <v>535</v>
      </c>
      <c r="L6" s="7">
        <f>'Primer quincena'!L6+'Segunda quincena '!L8</f>
        <v>710</v>
      </c>
      <c r="M6" s="7">
        <f>'Primer quincena'!M6+'Segunda quincena '!M8</f>
        <v>580</v>
      </c>
      <c r="N6" s="7">
        <f>'Primer quincena'!N6+'Segunda quincena '!N8</f>
        <v>0</v>
      </c>
      <c r="O6" s="11">
        <f>SUM(C6:N6)</f>
        <v>11986</v>
      </c>
      <c r="P6" s="37"/>
    </row>
    <row r="7" spans="1:16" ht="17.25" customHeight="1">
      <c r="B7" s="14" t="s">
        <v>18</v>
      </c>
      <c r="C7" s="7">
        <f>'Primer quincena'!C7+'Segunda quincena '!C9</f>
        <v>1389</v>
      </c>
      <c r="D7" s="7">
        <f>'Primer quincena'!D7+'Segunda quincena '!D9</f>
        <v>1195</v>
      </c>
      <c r="E7" s="7">
        <f>'Primer quincena'!E7+'Segunda quincena '!E9</f>
        <v>1097</v>
      </c>
      <c r="F7" s="7">
        <f>'Primer quincena'!F7+'Segunda quincena '!F9</f>
        <v>451</v>
      </c>
      <c r="G7" s="7">
        <f>'Primer quincena'!G7+'Segunda quincena '!G9</f>
        <v>373</v>
      </c>
      <c r="H7" s="7">
        <f>'Primer quincena'!H7+'Segunda quincena '!H9</f>
        <v>648</v>
      </c>
      <c r="I7" s="7">
        <f>'Primer quincena'!I7+'Segunda quincena '!I9</f>
        <v>575</v>
      </c>
      <c r="J7" s="7">
        <f>'Primer quincena'!J7+'Segunda quincena '!J9</f>
        <v>440</v>
      </c>
      <c r="K7" s="7">
        <f>'Primer quincena'!K7+'Segunda quincena '!K9</f>
        <v>478</v>
      </c>
      <c r="L7" s="7">
        <f>'Primer quincena'!L7+'Segunda quincena '!L9</f>
        <v>723</v>
      </c>
      <c r="M7" s="7">
        <f>'Primer quincena'!M7+'Segunda quincena '!M9</f>
        <v>352</v>
      </c>
      <c r="N7" s="7">
        <f>'Primer quincena'!N7+'Segunda quincena '!N9</f>
        <v>0</v>
      </c>
      <c r="O7" s="11">
        <f>SUM(C7:N7)</f>
        <v>7721</v>
      </c>
      <c r="P7" s="37"/>
    </row>
    <row r="8" spans="1:16" ht="15.75" customHeight="1" thickBot="1">
      <c r="B8" s="15" t="s">
        <v>19</v>
      </c>
      <c r="C8" s="5">
        <f>SUM(C6:C7)</f>
        <v>2540</v>
      </c>
      <c r="D8" s="5">
        <f t="shared" ref="D8:O8" si="0">SUM(D6:D7)</f>
        <v>3193</v>
      </c>
      <c r="E8" s="5">
        <f t="shared" si="0"/>
        <v>3464</v>
      </c>
      <c r="F8" s="5">
        <f t="shared" si="0"/>
        <v>1153</v>
      </c>
      <c r="G8" s="5">
        <f t="shared" si="0"/>
        <v>1272</v>
      </c>
      <c r="H8" s="5">
        <f t="shared" si="0"/>
        <v>1586</v>
      </c>
      <c r="I8" s="5">
        <f t="shared" si="0"/>
        <v>1968</v>
      </c>
      <c r="J8" s="5">
        <f t="shared" si="0"/>
        <v>1153</v>
      </c>
      <c r="K8" s="5">
        <f t="shared" si="0"/>
        <v>1013</v>
      </c>
      <c r="L8" s="5">
        <f t="shared" si="0"/>
        <v>1433</v>
      </c>
      <c r="M8" s="5">
        <f t="shared" si="0"/>
        <v>932</v>
      </c>
      <c r="N8" s="5">
        <f t="shared" si="0"/>
        <v>0</v>
      </c>
      <c r="O8" s="5">
        <f t="shared" si="0"/>
        <v>19707</v>
      </c>
      <c r="P8" s="37"/>
    </row>
    <row r="9" spans="1:16" ht="12" customHeight="1" thickTop="1" thickBot="1">
      <c r="B9" s="110" t="s">
        <v>20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37"/>
    </row>
    <row r="10" spans="1:16" ht="12.75" customHeight="1" thickBot="1">
      <c r="B10" s="122" t="s">
        <v>3</v>
      </c>
      <c r="C10" s="124">
        <v>2013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37"/>
    </row>
    <row r="11" spans="1:16" ht="12" customHeight="1" thickTop="1" thickBot="1">
      <c r="B11" s="123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'!C16</f>
        <v>4</v>
      </c>
      <c r="D12" s="7">
        <f>'Primer quincena'!D12+'Segunda quincena '!D16</f>
        <v>12</v>
      </c>
      <c r="E12" s="7">
        <f>'Primer quincena'!E12+'Segunda quincena '!E16</f>
        <v>11</v>
      </c>
      <c r="F12" s="7">
        <f>'Primer quincena'!F12+'Segunda quincena '!F16</f>
        <v>12</v>
      </c>
      <c r="G12" s="7">
        <f>'Primer quincena'!G12+'Segunda quincena '!G16</f>
        <v>18</v>
      </c>
      <c r="H12" s="7">
        <f>'Primer quincena'!H12+'Segunda quincena '!H16</f>
        <v>10</v>
      </c>
      <c r="I12" s="7">
        <f>'Primer quincena'!I12+'Segunda quincena '!I16</f>
        <v>12</v>
      </c>
      <c r="J12" s="7">
        <f>'Primer quincena'!J12+'Segunda quincena '!J16</f>
        <v>12</v>
      </c>
      <c r="K12" s="7">
        <f>'Primer quincena'!K12+'Segunda quincena '!K16</f>
        <v>7</v>
      </c>
      <c r="L12" s="7">
        <f>'Primer quincena'!L12+'Segunda quincena '!L16</f>
        <v>14</v>
      </c>
      <c r="M12" s="7">
        <f>'Primer quincena'!M12+'Segunda quincena '!M16</f>
        <v>18</v>
      </c>
      <c r="N12" s="7">
        <f>'Primer quincena'!N12+'Segunda quincena '!N16</f>
        <v>0</v>
      </c>
      <c r="O12" s="9">
        <f>SUM(C12:N12)</f>
        <v>130</v>
      </c>
      <c r="P12" s="37"/>
    </row>
    <row r="13" spans="1:16" ht="11.25" customHeight="1">
      <c r="B13" s="17" t="s">
        <v>22</v>
      </c>
      <c r="C13" s="7">
        <f>'Primer quincena'!C13+'Segunda quincena '!C17</f>
        <v>9</v>
      </c>
      <c r="D13" s="7">
        <f>'Primer quincena'!D13+'Segunda quincena '!D17</f>
        <v>190</v>
      </c>
      <c r="E13" s="7">
        <f>'Primer quincena'!E13+'Segunda quincena '!E17</f>
        <v>349</v>
      </c>
      <c r="F13" s="7">
        <f>'Primer quincena'!F13+'Segunda quincena '!F17</f>
        <v>371</v>
      </c>
      <c r="G13" s="7">
        <f>'Primer quincena'!G13+'Segunda quincena '!G17</f>
        <v>65</v>
      </c>
      <c r="H13" s="7">
        <f>'Primer quincena'!H13+'Segunda quincena '!H17</f>
        <v>291</v>
      </c>
      <c r="I13" s="7">
        <f>'Primer quincena'!I13+'Segunda quincena '!I17</f>
        <v>317</v>
      </c>
      <c r="J13" s="7">
        <f>'Primer quincena'!J13+'Segunda quincena '!J17</f>
        <v>398</v>
      </c>
      <c r="K13" s="7">
        <f>'Primer quincena'!K13+'Segunda quincena '!K17</f>
        <v>267</v>
      </c>
      <c r="L13" s="7">
        <f>'Primer quincena'!L13+'Segunda quincena '!L17</f>
        <v>545</v>
      </c>
      <c r="M13" s="7">
        <f>'Primer quincena'!M13+'Segunda quincena '!M17</f>
        <v>331</v>
      </c>
      <c r="N13" s="7">
        <f>'Primer quincena'!N13+'Segunda quincena '!N17</f>
        <v>0</v>
      </c>
      <c r="O13" s="9">
        <f t="shared" ref="O13:O14" si="1">SUM(C13:N13)</f>
        <v>3133</v>
      </c>
      <c r="P13" s="37"/>
    </row>
    <row r="14" spans="1:16" ht="11.25" customHeight="1">
      <c r="B14" s="17" t="s">
        <v>23</v>
      </c>
      <c r="C14" s="7">
        <f>'Primer quincena'!C14+'Segunda quincena '!C18</f>
        <v>12</v>
      </c>
      <c r="D14" s="7">
        <f>'Primer quincena'!D14+'Segunda quincena '!D18</f>
        <v>39</v>
      </c>
      <c r="E14" s="7">
        <f>'Primer quincena'!E14+'Segunda quincena '!E18</f>
        <v>4</v>
      </c>
      <c r="F14" s="7">
        <f>'Primer quincena'!F14+'Segunda quincena '!F18</f>
        <v>96</v>
      </c>
      <c r="G14" s="7">
        <f>'Primer quincena'!G14+'Segunda quincena '!G18</f>
        <v>22</v>
      </c>
      <c r="H14" s="7">
        <f>'Primer quincena'!H14+'Segunda quincena '!H18</f>
        <v>65</v>
      </c>
      <c r="I14" s="7">
        <f>'Primer quincena'!I14+'Segunda quincena '!I18</f>
        <v>14</v>
      </c>
      <c r="J14" s="7">
        <f>'Primer quincena'!J14+'Segunda quincena '!J18</f>
        <v>63</v>
      </c>
      <c r="K14" s="7">
        <f>'Primer quincena'!K14+'Segunda quincena '!K18</f>
        <v>70</v>
      </c>
      <c r="L14" s="7">
        <f>'Primer quincena'!L14+'Segunda quincena '!L18</f>
        <v>116</v>
      </c>
      <c r="M14" s="7">
        <f>'Primer quincena'!M14+'Segunda quincena '!M18</f>
        <v>174</v>
      </c>
      <c r="N14" s="7">
        <f>'Primer quincena'!N14+'Segunda quincena '!N18</f>
        <v>0</v>
      </c>
      <c r="O14" s="9">
        <f t="shared" si="1"/>
        <v>675</v>
      </c>
      <c r="P14" s="37"/>
    </row>
    <row r="15" spans="1:16" ht="14.25" customHeight="1" thickBot="1">
      <c r="B15" s="15" t="s">
        <v>19</v>
      </c>
      <c r="C15" s="4">
        <f>SUM(C13:C14)</f>
        <v>21</v>
      </c>
      <c r="D15" s="4">
        <f t="shared" ref="D15:N15" si="2">SUM(D13:D14)</f>
        <v>229</v>
      </c>
      <c r="E15" s="4">
        <f t="shared" si="2"/>
        <v>353</v>
      </c>
      <c r="F15" s="4">
        <f t="shared" si="2"/>
        <v>467</v>
      </c>
      <c r="G15" s="4">
        <f t="shared" si="2"/>
        <v>87</v>
      </c>
      <c r="H15" s="4">
        <f t="shared" si="2"/>
        <v>356</v>
      </c>
      <c r="I15" s="4">
        <f t="shared" si="2"/>
        <v>331</v>
      </c>
      <c r="J15" s="4">
        <f t="shared" si="2"/>
        <v>461</v>
      </c>
      <c r="K15" s="4">
        <f t="shared" si="2"/>
        <v>337</v>
      </c>
      <c r="L15" s="4">
        <f t="shared" si="2"/>
        <v>661</v>
      </c>
      <c r="M15" s="4">
        <f t="shared" si="2"/>
        <v>505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110" t="s">
        <v>24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37" t="s">
        <v>25</v>
      </c>
    </row>
    <row r="17" spans="2:16" ht="12" customHeight="1" thickBot="1">
      <c r="B17" s="126" t="s">
        <v>26</v>
      </c>
      <c r="C17" s="125">
        <v>2013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37"/>
    </row>
    <row r="18" spans="2:16" ht="12" customHeight="1" thickTop="1" thickBot="1">
      <c r="B18" s="127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37"/>
    </row>
    <row r="26" spans="2:16" ht="12.75" customHeight="1" thickTop="1" thickBot="1">
      <c r="B26" s="119" t="s">
        <v>30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37"/>
    </row>
    <row r="27" spans="2:16" ht="12.75" customHeight="1" thickTop="1" thickBot="1">
      <c r="B27" s="120" t="s">
        <v>3</v>
      </c>
      <c r="C27" s="136">
        <v>2013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41"/>
    </row>
    <row r="28" spans="2:16" ht="24.75" thickTop="1">
      <c r="B28" s="120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'!C36</f>
        <v>691</v>
      </c>
      <c r="D29" s="7">
        <f>'Primer quincena'!D29+'Segunda quincena '!D36</f>
        <v>817</v>
      </c>
      <c r="E29" s="7">
        <f>'Primer quincena'!E29+'Segunda quincena '!E36</f>
        <v>1378</v>
      </c>
      <c r="F29" s="7">
        <f>'Primer quincena'!F29+'Segunda quincena '!F36</f>
        <v>992</v>
      </c>
      <c r="G29" s="7">
        <f>'Primer quincena'!G29+'Segunda quincena '!G36</f>
        <v>914</v>
      </c>
      <c r="H29" s="7">
        <f>'Primer quincena'!H29+'Segunda quincena '!H36</f>
        <v>1060</v>
      </c>
      <c r="I29" s="7">
        <f>'Primer quincena'!I29+'Segunda quincena '!I36</f>
        <v>975</v>
      </c>
      <c r="J29" s="7">
        <f>'Primer quincena'!J29+'Segunda quincena '!J36</f>
        <v>1806</v>
      </c>
      <c r="K29" s="7">
        <f>'Primer quincena'!K29+'Segunda quincena '!K36</f>
        <v>1338</v>
      </c>
      <c r="L29" s="7">
        <f>'Primer quincena'!L29+'Segunda quincena '!L36</f>
        <v>1128</v>
      </c>
      <c r="M29" s="7">
        <f>'Primer quincena'!M29+'Segunda quincena '!M36</f>
        <v>732</v>
      </c>
      <c r="N29" s="7">
        <f>'Primer quincena'!N29+'Segunda quincena '!N36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'!C37</f>
        <v>768</v>
      </c>
      <c r="D30" s="7">
        <f>'Primer quincena'!D30+'Segunda quincena '!D37</f>
        <v>927</v>
      </c>
      <c r="E30" s="7">
        <f>'Primer quincena'!E30+'Segunda quincena '!E37</f>
        <v>583</v>
      </c>
      <c r="F30" s="7">
        <f>'Primer quincena'!F30+'Segunda quincena '!F37</f>
        <v>326</v>
      </c>
      <c r="G30" s="7">
        <f>'Primer quincena'!G30+'Segunda quincena '!G37</f>
        <v>560</v>
      </c>
      <c r="H30" s="7">
        <f>'Primer quincena'!H30+'Segunda quincena '!H37</f>
        <v>852</v>
      </c>
      <c r="I30" s="7">
        <f>'Primer quincena'!I30+'Segunda quincena '!I37</f>
        <v>668</v>
      </c>
      <c r="J30" s="7">
        <f>'Primer quincena'!J30+'Segunda quincena '!J37</f>
        <v>451</v>
      </c>
      <c r="K30" s="7">
        <f>'Primer quincena'!K30+'Segunda quincena '!K37</f>
        <v>1015</v>
      </c>
      <c r="L30" s="7">
        <f>'Primer quincena'!L30+'Segunda quincena '!L37</f>
        <v>449</v>
      </c>
      <c r="M30" s="7">
        <f>'Primer quincena'!M30+'Segunda quincena '!M37</f>
        <v>418</v>
      </c>
      <c r="N30" s="7">
        <f>'Primer quincena'!N30+'Segunda quincena '!N37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1459</v>
      </c>
      <c r="D31" s="5">
        <f t="shared" ref="D31:O31" si="4">SUM(D29:D30)</f>
        <v>1744</v>
      </c>
      <c r="E31" s="5">
        <f t="shared" si="4"/>
        <v>1961</v>
      </c>
      <c r="F31" s="5">
        <f t="shared" si="4"/>
        <v>1318</v>
      </c>
      <c r="G31" s="5">
        <f t="shared" si="4"/>
        <v>1474</v>
      </c>
      <c r="H31" s="5">
        <f t="shared" si="4"/>
        <v>1912</v>
      </c>
      <c r="I31" s="5">
        <f t="shared" si="4"/>
        <v>1643</v>
      </c>
      <c r="J31" s="5">
        <f t="shared" si="4"/>
        <v>2257</v>
      </c>
      <c r="K31" s="5">
        <f t="shared" si="4"/>
        <v>2353</v>
      </c>
      <c r="L31" s="5">
        <f t="shared" si="4"/>
        <v>1577</v>
      </c>
      <c r="M31" s="5">
        <f t="shared" si="4"/>
        <v>1150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120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120"/>
      <c r="C34" s="7">
        <f>'Primer quincena'!C34+'Segunda quincena '!C41</f>
        <v>85</v>
      </c>
      <c r="D34" s="7">
        <f>'Primer quincena'!D34+'Segunda quincena '!D41</f>
        <v>98</v>
      </c>
      <c r="E34" s="7">
        <f>'Primer quincena'!E34+'Segunda quincena '!E41</f>
        <v>72</v>
      </c>
      <c r="F34" s="7">
        <f>'Primer quincena'!F34+'Segunda quincena '!F41</f>
        <v>45</v>
      </c>
      <c r="G34" s="7">
        <f>'Primer quincena'!G34+'Segunda quincena '!G41</f>
        <v>53</v>
      </c>
      <c r="H34" s="7">
        <f>'Primer quincena'!H34+'Segunda quincena '!H41</f>
        <v>77</v>
      </c>
      <c r="I34" s="7">
        <f>'Primer quincena'!I34+'Segunda quincena '!I41</f>
        <v>63</v>
      </c>
      <c r="J34" s="7">
        <f>'Primer quincena'!J34+'Segunda quincena '!J41</f>
        <v>69</v>
      </c>
      <c r="K34" s="7">
        <f>'Primer quincena'!K34+'Segunda quincena '!K41</f>
        <v>86</v>
      </c>
      <c r="L34" s="7">
        <f>'Primer quincena'!L34+'Segunda quincena '!L41</f>
        <v>45</v>
      </c>
      <c r="M34" s="7">
        <f>'Primer quincena'!M34+'Segunda quincena '!M41</f>
        <v>50</v>
      </c>
      <c r="N34" s="7">
        <f>'Primer quincena'!N34+'Segunda quincena '!N41</f>
        <v>0</v>
      </c>
      <c r="O34" s="46">
        <f>SUM(C34:N34)</f>
        <v>743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5479</v>
      </c>
      <c r="D38" s="7">
        <f t="shared" si="5"/>
        <v>6910</v>
      </c>
      <c r="E38" s="7">
        <f t="shared" si="5"/>
        <v>7739</v>
      </c>
      <c r="F38" s="7">
        <f t="shared" si="5"/>
        <v>4256</v>
      </c>
      <c r="G38" s="7">
        <f t="shared" si="5"/>
        <v>4307</v>
      </c>
      <c r="H38" s="7">
        <f t="shared" si="5"/>
        <v>5766</v>
      </c>
      <c r="I38" s="7">
        <f t="shared" si="5"/>
        <v>5585</v>
      </c>
      <c r="J38" s="7">
        <f t="shared" si="5"/>
        <v>6128</v>
      </c>
      <c r="K38" s="7">
        <f t="shared" si="5"/>
        <v>6056</v>
      </c>
      <c r="L38" s="7">
        <f t="shared" si="5"/>
        <v>5248</v>
      </c>
      <c r="M38" s="7">
        <f t="shared" si="5"/>
        <v>3737</v>
      </c>
      <c r="N38" s="7">
        <f t="shared" si="5"/>
        <v>0</v>
      </c>
      <c r="O38" s="7">
        <f t="shared" si="5"/>
        <v>23515</v>
      </c>
      <c r="P38" s="53"/>
    </row>
    <row r="39" spans="1:19" ht="12">
      <c r="B39" s="12" t="s">
        <v>33</v>
      </c>
      <c r="C39" s="3">
        <f>SUM(C22,C13,C6,C29)</f>
        <v>1851</v>
      </c>
      <c r="D39" s="3">
        <f t="shared" ref="D39:O40" si="6">SUM(D22,D13,D6,D29)</f>
        <v>3005</v>
      </c>
      <c r="E39" s="3">
        <f t="shared" si="6"/>
        <v>4094</v>
      </c>
      <c r="F39" s="3">
        <f t="shared" si="6"/>
        <v>2065</v>
      </c>
      <c r="G39" s="3">
        <f t="shared" si="6"/>
        <v>1878</v>
      </c>
      <c r="H39" s="3">
        <f t="shared" si="6"/>
        <v>2289</v>
      </c>
      <c r="I39" s="3">
        <f t="shared" si="6"/>
        <v>2685</v>
      </c>
      <c r="J39" s="3">
        <f t="shared" si="6"/>
        <v>2917</v>
      </c>
      <c r="K39" s="3">
        <f t="shared" si="6"/>
        <v>2140</v>
      </c>
      <c r="L39" s="3">
        <f t="shared" si="6"/>
        <v>2383</v>
      </c>
      <c r="M39" s="3">
        <f t="shared" si="6"/>
        <v>1643</v>
      </c>
      <c r="N39" s="3">
        <f t="shared" si="6"/>
        <v>0</v>
      </c>
      <c r="O39" s="3">
        <f t="shared" si="6"/>
        <v>15119</v>
      </c>
      <c r="P39" s="54"/>
    </row>
    <row r="40" spans="1:19" ht="12">
      <c r="B40" s="12" t="s">
        <v>34</v>
      </c>
      <c r="C40" s="3">
        <f>SUM(C23,C14,C7,C30)</f>
        <v>2169</v>
      </c>
      <c r="D40" s="3">
        <f t="shared" si="6"/>
        <v>2161</v>
      </c>
      <c r="E40" s="3">
        <f t="shared" si="6"/>
        <v>1684</v>
      </c>
      <c r="F40" s="3">
        <f t="shared" si="6"/>
        <v>873</v>
      </c>
      <c r="G40" s="3">
        <f t="shared" si="6"/>
        <v>955</v>
      </c>
      <c r="H40" s="3">
        <f t="shared" si="6"/>
        <v>1565</v>
      </c>
      <c r="I40" s="3">
        <f t="shared" si="6"/>
        <v>1257</v>
      </c>
      <c r="J40" s="3">
        <f t="shared" si="6"/>
        <v>954</v>
      </c>
      <c r="K40" s="3">
        <f t="shared" si="6"/>
        <v>1563</v>
      </c>
      <c r="L40" s="3">
        <f t="shared" si="6"/>
        <v>1288</v>
      </c>
      <c r="M40" s="3">
        <f t="shared" si="6"/>
        <v>944</v>
      </c>
      <c r="N40" s="3">
        <f t="shared" si="6"/>
        <v>0</v>
      </c>
      <c r="O40" s="3">
        <f t="shared" si="6"/>
        <v>8396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131">
        <v>2013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30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2016-12-13T16:43:39Z</dcterms:modified>
</cp:coreProperties>
</file>