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10230" windowHeight="6600" activeTab="1"/>
  </bookViews>
  <sheets>
    <sheet name="Primer quincena" sheetId="1" r:id="rId1"/>
    <sheet name="Segunda quincena " sheetId="4" r:id="rId2"/>
    <sheet name="Acumulado" sheetId="5" r:id="rId3"/>
    <sheet name="Capacitación" sheetId="6" r:id="rId4"/>
  </sheets>
  <calcPr calcId="152511"/>
</workbook>
</file>

<file path=xl/calcChain.xml><?xml version="1.0" encoding="utf-8"?>
<calcChain xmlns="http://schemas.openxmlformats.org/spreadsheetml/2006/main">
  <c r="O70" i="4" l="1"/>
  <c r="O71" i="4"/>
  <c r="N72" i="4"/>
  <c r="M72" i="4"/>
  <c r="L72" i="4"/>
  <c r="C72" i="4"/>
  <c r="O7" i="4"/>
  <c r="O6" i="4"/>
  <c r="I8" i="4"/>
  <c r="J8" i="4"/>
  <c r="K8" i="4"/>
  <c r="L8" i="4"/>
  <c r="M8" i="4"/>
  <c r="N8" i="4"/>
  <c r="K15" i="4"/>
  <c r="L15" i="4"/>
  <c r="M15" i="4"/>
  <c r="N15" i="4"/>
  <c r="O13" i="4"/>
  <c r="O14" i="4"/>
  <c r="O12" i="4"/>
  <c r="O22" i="4"/>
  <c r="O23" i="4"/>
  <c r="O21" i="4"/>
  <c r="O19" i="4"/>
  <c r="O20" i="4"/>
  <c r="I24" i="4"/>
  <c r="J24" i="4"/>
  <c r="K24" i="4"/>
  <c r="L24" i="4"/>
  <c r="M24" i="4"/>
  <c r="N24" i="4"/>
  <c r="D24" i="4"/>
  <c r="E24" i="4"/>
  <c r="F24" i="4"/>
  <c r="H24" i="4"/>
  <c r="J31" i="4"/>
  <c r="K31" i="4"/>
  <c r="L31" i="4"/>
  <c r="M31" i="4"/>
  <c r="N31" i="4"/>
  <c r="I31" i="4"/>
  <c r="O29" i="4"/>
  <c r="O34" i="4"/>
  <c r="O39" i="4"/>
  <c r="O40" i="4"/>
  <c r="O69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44" i="4"/>
  <c r="G15" i="6"/>
  <c r="F15" i="6"/>
  <c r="E15" i="6"/>
  <c r="O72" i="4" l="1"/>
  <c r="O24" i="4"/>
  <c r="O31" i="4"/>
  <c r="O15" i="4"/>
  <c r="O8" i="4"/>
  <c r="D19" i="5"/>
  <c r="E19" i="5"/>
  <c r="F19" i="5"/>
  <c r="G19" i="5"/>
  <c r="H19" i="5"/>
  <c r="I19" i="5"/>
  <c r="J19" i="5"/>
  <c r="K19" i="5"/>
  <c r="L19" i="5"/>
  <c r="M19" i="5"/>
  <c r="N19" i="5"/>
  <c r="D21" i="5"/>
  <c r="E21" i="5"/>
  <c r="F21" i="5"/>
  <c r="G21" i="5"/>
  <c r="H21" i="5"/>
  <c r="I21" i="5"/>
  <c r="J21" i="5"/>
  <c r="K21" i="5"/>
  <c r="L21" i="5"/>
  <c r="M21" i="5"/>
  <c r="N21" i="5"/>
  <c r="D22" i="5"/>
  <c r="E22" i="5"/>
  <c r="F22" i="5"/>
  <c r="G22" i="5"/>
  <c r="H22" i="5"/>
  <c r="I22" i="5"/>
  <c r="J22" i="5"/>
  <c r="K22" i="5"/>
  <c r="L22" i="5"/>
  <c r="M22" i="5"/>
  <c r="N22" i="5"/>
  <c r="D23" i="5"/>
  <c r="E23" i="5"/>
  <c r="F23" i="5"/>
  <c r="G23" i="5"/>
  <c r="H23" i="5"/>
  <c r="I23" i="5"/>
  <c r="J23" i="5"/>
  <c r="K23" i="5"/>
  <c r="L23" i="5"/>
  <c r="M23" i="5"/>
  <c r="N23" i="5"/>
  <c r="C23" i="5"/>
  <c r="C22" i="5"/>
  <c r="C21" i="5"/>
  <c r="C19" i="5"/>
  <c r="D20" i="5"/>
  <c r="E20" i="5"/>
  <c r="F20" i="5"/>
  <c r="G20" i="5"/>
  <c r="H20" i="5"/>
  <c r="I20" i="5"/>
  <c r="J20" i="5"/>
  <c r="K20" i="5"/>
  <c r="L20" i="5"/>
  <c r="M20" i="5"/>
  <c r="N20" i="5"/>
  <c r="C55" i="5"/>
  <c r="D55" i="5"/>
  <c r="E55" i="5"/>
  <c r="F55" i="5"/>
  <c r="G55" i="5"/>
  <c r="H55" i="5"/>
  <c r="I55" i="5"/>
  <c r="J55" i="5"/>
  <c r="K55" i="5"/>
  <c r="L55" i="5"/>
  <c r="M55" i="5"/>
  <c r="N55" i="5"/>
  <c r="C56" i="5"/>
  <c r="D56" i="5"/>
  <c r="E56" i="5"/>
  <c r="F56" i="5"/>
  <c r="G56" i="5"/>
  <c r="H56" i="5"/>
  <c r="I56" i="5"/>
  <c r="J56" i="5"/>
  <c r="K56" i="5"/>
  <c r="L56" i="5"/>
  <c r="M56" i="5"/>
  <c r="N56" i="5"/>
  <c r="C57" i="5"/>
  <c r="D57" i="5"/>
  <c r="E57" i="5"/>
  <c r="F57" i="5"/>
  <c r="G57" i="5"/>
  <c r="H57" i="5"/>
  <c r="I57" i="5"/>
  <c r="J57" i="5"/>
  <c r="K57" i="5"/>
  <c r="L57" i="5"/>
  <c r="M57" i="5"/>
  <c r="N57" i="5"/>
  <c r="C58" i="5"/>
  <c r="D58" i="5"/>
  <c r="E58" i="5"/>
  <c r="F58" i="5"/>
  <c r="G58" i="5"/>
  <c r="H58" i="5"/>
  <c r="I58" i="5"/>
  <c r="J58" i="5"/>
  <c r="K58" i="5"/>
  <c r="L58" i="5"/>
  <c r="M58" i="5"/>
  <c r="N58" i="5"/>
  <c r="C59" i="5"/>
  <c r="D59" i="5"/>
  <c r="E59" i="5"/>
  <c r="F59" i="5"/>
  <c r="G59" i="5"/>
  <c r="H59" i="5"/>
  <c r="I59" i="5"/>
  <c r="J59" i="5"/>
  <c r="K59" i="5"/>
  <c r="L59" i="5"/>
  <c r="M59" i="5"/>
  <c r="N59" i="5"/>
  <c r="C60" i="5"/>
  <c r="D60" i="5"/>
  <c r="E60" i="5"/>
  <c r="F60" i="5"/>
  <c r="G60" i="5"/>
  <c r="H60" i="5"/>
  <c r="I60" i="5"/>
  <c r="J60" i="5"/>
  <c r="K60" i="5"/>
  <c r="L60" i="5"/>
  <c r="M60" i="5"/>
  <c r="N60" i="5"/>
  <c r="C61" i="5"/>
  <c r="D61" i="5"/>
  <c r="E61" i="5"/>
  <c r="F61" i="5"/>
  <c r="G61" i="5"/>
  <c r="H61" i="5"/>
  <c r="I61" i="5"/>
  <c r="J61" i="5"/>
  <c r="K61" i="5"/>
  <c r="L61" i="5"/>
  <c r="M61" i="5"/>
  <c r="N61" i="5"/>
  <c r="C62" i="5"/>
  <c r="D62" i="5"/>
  <c r="E62" i="5"/>
  <c r="F62" i="5"/>
  <c r="G62" i="5"/>
  <c r="H62" i="5"/>
  <c r="I62" i="5"/>
  <c r="J62" i="5"/>
  <c r="K62" i="5"/>
  <c r="L62" i="5"/>
  <c r="M62" i="5"/>
  <c r="N62" i="5"/>
  <c r="C63" i="5"/>
  <c r="D63" i="5"/>
  <c r="E63" i="5"/>
  <c r="F63" i="5"/>
  <c r="G63" i="5"/>
  <c r="H63" i="5"/>
  <c r="I63" i="5"/>
  <c r="J63" i="5"/>
  <c r="K63" i="5"/>
  <c r="L63" i="5"/>
  <c r="M63" i="5"/>
  <c r="N63" i="5"/>
  <c r="C45" i="5"/>
  <c r="D45" i="5"/>
  <c r="E45" i="5"/>
  <c r="F45" i="5"/>
  <c r="G45" i="5"/>
  <c r="H45" i="5"/>
  <c r="I45" i="5"/>
  <c r="J45" i="5"/>
  <c r="K45" i="5"/>
  <c r="L45" i="5"/>
  <c r="M45" i="5"/>
  <c r="N45" i="5"/>
  <c r="C46" i="5"/>
  <c r="D46" i="5"/>
  <c r="E46" i="5"/>
  <c r="F46" i="5"/>
  <c r="G46" i="5"/>
  <c r="H46" i="5"/>
  <c r="I46" i="5"/>
  <c r="J46" i="5"/>
  <c r="K46" i="5"/>
  <c r="L46" i="5"/>
  <c r="M46" i="5"/>
  <c r="N46" i="5"/>
  <c r="C47" i="5"/>
  <c r="D47" i="5"/>
  <c r="E47" i="5"/>
  <c r="F47" i="5"/>
  <c r="G47" i="5"/>
  <c r="H47" i="5"/>
  <c r="I47" i="5"/>
  <c r="J47" i="5"/>
  <c r="K47" i="5"/>
  <c r="L47" i="5"/>
  <c r="M47" i="5"/>
  <c r="N47" i="5"/>
  <c r="C48" i="5"/>
  <c r="D48" i="5"/>
  <c r="E48" i="5"/>
  <c r="F48" i="5"/>
  <c r="G48" i="5"/>
  <c r="H48" i="5"/>
  <c r="I48" i="5"/>
  <c r="J48" i="5"/>
  <c r="K48" i="5"/>
  <c r="L48" i="5"/>
  <c r="M48" i="5"/>
  <c r="N48" i="5"/>
  <c r="C49" i="5"/>
  <c r="D49" i="5"/>
  <c r="E49" i="5"/>
  <c r="F49" i="5"/>
  <c r="G49" i="5"/>
  <c r="H49" i="5"/>
  <c r="I49" i="5"/>
  <c r="J49" i="5"/>
  <c r="K49" i="5"/>
  <c r="L49" i="5"/>
  <c r="M49" i="5"/>
  <c r="N49" i="5"/>
  <c r="C50" i="5"/>
  <c r="D50" i="5"/>
  <c r="E50" i="5"/>
  <c r="F50" i="5"/>
  <c r="G50" i="5"/>
  <c r="H50" i="5"/>
  <c r="I50" i="5"/>
  <c r="J50" i="5"/>
  <c r="K50" i="5"/>
  <c r="L50" i="5"/>
  <c r="M50" i="5"/>
  <c r="N50" i="5"/>
  <c r="C51" i="5"/>
  <c r="D51" i="5"/>
  <c r="E51" i="5"/>
  <c r="F51" i="5"/>
  <c r="G51" i="5"/>
  <c r="H51" i="5"/>
  <c r="I51" i="5"/>
  <c r="J51" i="5"/>
  <c r="K51" i="5"/>
  <c r="L51" i="5"/>
  <c r="M51" i="5"/>
  <c r="N51" i="5"/>
  <c r="C52" i="5"/>
  <c r="D52" i="5"/>
  <c r="E52" i="5"/>
  <c r="F52" i="5"/>
  <c r="G52" i="5"/>
  <c r="H52" i="5"/>
  <c r="I52" i="5"/>
  <c r="J52" i="5"/>
  <c r="K52" i="5"/>
  <c r="L52" i="5"/>
  <c r="M52" i="5"/>
  <c r="N52" i="5"/>
  <c r="C53" i="5"/>
  <c r="D53" i="5"/>
  <c r="E53" i="5"/>
  <c r="F53" i="5"/>
  <c r="G53" i="5"/>
  <c r="H53" i="5"/>
  <c r="I53" i="5"/>
  <c r="J53" i="5"/>
  <c r="K53" i="5"/>
  <c r="L53" i="5"/>
  <c r="M53" i="5"/>
  <c r="N53" i="5"/>
  <c r="C54" i="5"/>
  <c r="D54" i="5"/>
  <c r="E54" i="5"/>
  <c r="F54" i="5"/>
  <c r="G54" i="5"/>
  <c r="H54" i="5"/>
  <c r="I54" i="5"/>
  <c r="J54" i="5"/>
  <c r="K54" i="5"/>
  <c r="L54" i="5"/>
  <c r="M54" i="5"/>
  <c r="N54" i="5"/>
  <c r="D44" i="5"/>
  <c r="E44" i="5"/>
  <c r="F44" i="5"/>
  <c r="G44" i="5"/>
  <c r="H44" i="5"/>
  <c r="I44" i="5"/>
  <c r="J44" i="5"/>
  <c r="K44" i="5"/>
  <c r="L44" i="5"/>
  <c r="M44" i="5"/>
  <c r="N44" i="5"/>
  <c r="C44" i="5"/>
  <c r="O44" i="5" s="1"/>
  <c r="C38" i="1"/>
  <c r="D34" i="5"/>
  <c r="E34" i="5"/>
  <c r="F34" i="5"/>
  <c r="G34" i="5"/>
  <c r="H34" i="5"/>
  <c r="I34" i="5"/>
  <c r="J34" i="5"/>
  <c r="K34" i="5"/>
  <c r="L34" i="5"/>
  <c r="M34" i="5"/>
  <c r="N34" i="5"/>
  <c r="C34" i="5"/>
  <c r="D29" i="5"/>
  <c r="E29" i="5"/>
  <c r="F29" i="5"/>
  <c r="G29" i="5"/>
  <c r="H29" i="5"/>
  <c r="I29" i="5"/>
  <c r="J29" i="5"/>
  <c r="K29" i="5"/>
  <c r="L29" i="5"/>
  <c r="M29" i="5"/>
  <c r="N29" i="5"/>
  <c r="D30" i="5"/>
  <c r="E30" i="5"/>
  <c r="F30" i="5"/>
  <c r="G30" i="5"/>
  <c r="H30" i="5"/>
  <c r="I30" i="5"/>
  <c r="J30" i="5"/>
  <c r="K30" i="5"/>
  <c r="L30" i="5"/>
  <c r="M30" i="5"/>
  <c r="N30" i="5"/>
  <c r="C30" i="5"/>
  <c r="C29" i="5"/>
  <c r="D12" i="5"/>
  <c r="E12" i="5"/>
  <c r="F12" i="5"/>
  <c r="G12" i="5"/>
  <c r="H12" i="5"/>
  <c r="I12" i="5"/>
  <c r="J12" i="5"/>
  <c r="K12" i="5"/>
  <c r="L12" i="5"/>
  <c r="M12" i="5"/>
  <c r="N12" i="5"/>
  <c r="C12" i="5"/>
  <c r="D13" i="5"/>
  <c r="E13" i="5"/>
  <c r="F13" i="5"/>
  <c r="G13" i="5"/>
  <c r="H13" i="5"/>
  <c r="I13" i="5"/>
  <c r="J13" i="5"/>
  <c r="K13" i="5"/>
  <c r="L13" i="5"/>
  <c r="M13" i="5"/>
  <c r="N13" i="5"/>
  <c r="D14" i="5"/>
  <c r="E14" i="5"/>
  <c r="F14" i="5"/>
  <c r="G14" i="5"/>
  <c r="H14" i="5"/>
  <c r="I14" i="5"/>
  <c r="J14" i="5"/>
  <c r="K14" i="5"/>
  <c r="L14" i="5"/>
  <c r="M14" i="5"/>
  <c r="N14" i="5"/>
  <c r="C14" i="5"/>
  <c r="C13" i="5"/>
  <c r="C20" i="5"/>
  <c r="D6" i="5"/>
  <c r="E6" i="5"/>
  <c r="F6" i="5"/>
  <c r="G6" i="5"/>
  <c r="H6" i="5"/>
  <c r="I6" i="5"/>
  <c r="J6" i="5"/>
  <c r="K6" i="5"/>
  <c r="L6" i="5"/>
  <c r="L39" i="5" s="1"/>
  <c r="M6" i="5"/>
  <c r="N6" i="5"/>
  <c r="D7" i="5"/>
  <c r="E7" i="5"/>
  <c r="F7" i="5"/>
  <c r="G7" i="5"/>
  <c r="H7" i="5"/>
  <c r="I7" i="5"/>
  <c r="J7" i="5"/>
  <c r="K7" i="5"/>
  <c r="L7" i="5"/>
  <c r="M7" i="5"/>
  <c r="N7" i="5"/>
  <c r="C7" i="5"/>
  <c r="C6" i="5"/>
  <c r="O63" i="5"/>
  <c r="O61" i="5"/>
  <c r="O60" i="5"/>
  <c r="O59" i="5"/>
  <c r="O58" i="5"/>
  <c r="O57" i="5"/>
  <c r="O56" i="5"/>
  <c r="O55" i="5"/>
  <c r="O53" i="5"/>
  <c r="O51" i="5"/>
  <c r="O49" i="5"/>
  <c r="O47" i="5"/>
  <c r="O45" i="5"/>
  <c r="O31" i="5"/>
  <c r="N31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O22" i="5"/>
  <c r="O21" i="5"/>
  <c r="O20" i="5"/>
  <c r="O19" i="5"/>
  <c r="K15" i="5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D24" i="1"/>
  <c r="E24" i="1"/>
  <c r="F24" i="1"/>
  <c r="G24" i="1"/>
  <c r="H24" i="1"/>
  <c r="I24" i="1"/>
  <c r="J24" i="1"/>
  <c r="K24" i="1"/>
  <c r="L24" i="1"/>
  <c r="M24" i="1"/>
  <c r="N24" i="1"/>
  <c r="C24" i="1"/>
  <c r="O24" i="1" s="1"/>
  <c r="O23" i="1"/>
  <c r="O21" i="1"/>
  <c r="O22" i="1"/>
  <c r="O20" i="1"/>
  <c r="O19" i="1"/>
  <c r="O13" i="1"/>
  <c r="O14" i="1"/>
  <c r="D15" i="1"/>
  <c r="E15" i="1"/>
  <c r="F15" i="1"/>
  <c r="G15" i="1"/>
  <c r="H15" i="1"/>
  <c r="I15" i="1"/>
  <c r="J15" i="1"/>
  <c r="K15" i="1"/>
  <c r="L15" i="1"/>
  <c r="M15" i="1"/>
  <c r="N15" i="1"/>
  <c r="C15" i="1"/>
  <c r="O12" i="1"/>
  <c r="O7" i="1"/>
  <c r="O6" i="1"/>
  <c r="D8" i="1"/>
  <c r="E8" i="1"/>
  <c r="F8" i="1"/>
  <c r="G8" i="1"/>
  <c r="H8" i="1"/>
  <c r="I8" i="1"/>
  <c r="J8" i="1"/>
  <c r="K8" i="1"/>
  <c r="L8" i="1"/>
  <c r="M8" i="1"/>
  <c r="N8" i="1"/>
  <c r="C8" i="1"/>
  <c r="O34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O31" i="1"/>
  <c r="N31" i="1"/>
  <c r="N38" i="1" s="1"/>
  <c r="M31" i="1"/>
  <c r="L31" i="1"/>
  <c r="L38" i="1" s="1"/>
  <c r="K31" i="1"/>
  <c r="J31" i="1"/>
  <c r="J38" i="1" s="1"/>
  <c r="I31" i="1"/>
  <c r="H31" i="1"/>
  <c r="H38" i="1" s="1"/>
  <c r="G31" i="1"/>
  <c r="F31" i="1"/>
  <c r="F38" i="1" s="1"/>
  <c r="E31" i="1"/>
  <c r="D31" i="1"/>
  <c r="D38" i="1" s="1"/>
  <c r="C31" i="1"/>
  <c r="O8" i="1" l="1"/>
  <c r="O39" i="1"/>
  <c r="O54" i="5"/>
  <c r="O52" i="5"/>
  <c r="O50" i="5"/>
  <c r="O48" i="5"/>
  <c r="O46" i="5"/>
  <c r="O64" i="5" s="1"/>
  <c r="O62" i="5"/>
  <c r="O15" i="1"/>
  <c r="F31" i="5"/>
  <c r="H40" i="5"/>
  <c r="H39" i="5"/>
  <c r="D39" i="5"/>
  <c r="C15" i="5"/>
  <c r="L40" i="5"/>
  <c r="N8" i="5"/>
  <c r="J31" i="5"/>
  <c r="J8" i="5"/>
  <c r="F8" i="5"/>
  <c r="D40" i="5"/>
  <c r="G15" i="5"/>
  <c r="L8" i="5"/>
  <c r="J40" i="5"/>
  <c r="H8" i="5"/>
  <c r="F40" i="5"/>
  <c r="D8" i="5"/>
  <c r="M15" i="5"/>
  <c r="I15" i="5"/>
  <c r="E15" i="5"/>
  <c r="N39" i="5"/>
  <c r="J39" i="5"/>
  <c r="J38" i="5" s="1"/>
  <c r="F39" i="5"/>
  <c r="O13" i="5"/>
  <c r="L31" i="5"/>
  <c r="L38" i="5" s="1"/>
  <c r="H31" i="5"/>
  <c r="D31" i="5"/>
  <c r="C40" i="5"/>
  <c r="M40" i="5"/>
  <c r="K40" i="5"/>
  <c r="I40" i="5"/>
  <c r="G40" i="5"/>
  <c r="E40" i="5"/>
  <c r="N15" i="5"/>
  <c r="L15" i="5"/>
  <c r="J15" i="5"/>
  <c r="H15" i="5"/>
  <c r="F15" i="5"/>
  <c r="D15" i="5"/>
  <c r="M39" i="5"/>
  <c r="K39" i="5"/>
  <c r="I39" i="5"/>
  <c r="G39" i="5"/>
  <c r="E39" i="5"/>
  <c r="O12" i="5"/>
  <c r="C31" i="5"/>
  <c r="M31" i="5"/>
  <c r="K31" i="5"/>
  <c r="I31" i="5"/>
  <c r="G31" i="5"/>
  <c r="E31" i="5"/>
  <c r="O34" i="5"/>
  <c r="N40" i="5"/>
  <c r="E38" i="1"/>
  <c r="G38" i="1"/>
  <c r="I38" i="1"/>
  <c r="K38" i="1"/>
  <c r="M38" i="1"/>
  <c r="O38" i="1"/>
  <c r="O7" i="5"/>
  <c r="E8" i="5"/>
  <c r="G8" i="5"/>
  <c r="I8" i="5"/>
  <c r="K8" i="5"/>
  <c r="M8" i="5"/>
  <c r="O14" i="5"/>
  <c r="O40" i="5" s="1"/>
  <c r="O24" i="5"/>
  <c r="O64" i="1"/>
  <c r="C8" i="5"/>
  <c r="O6" i="5"/>
  <c r="C39" i="5"/>
  <c r="H38" i="5" l="1"/>
  <c r="F38" i="5"/>
  <c r="D38" i="5"/>
  <c r="N38" i="5"/>
  <c r="I38" i="5"/>
  <c r="E38" i="5"/>
  <c r="M38" i="5"/>
  <c r="G38" i="5"/>
  <c r="K38" i="5"/>
  <c r="O8" i="5"/>
  <c r="C38" i="5"/>
  <c r="O39" i="5"/>
  <c r="O38" i="5" s="1"/>
</calcChain>
</file>

<file path=xl/sharedStrings.xml><?xml version="1.0" encoding="utf-8"?>
<sst xmlns="http://schemas.openxmlformats.org/spreadsheetml/2006/main" count="515" uniqueCount="114">
  <si>
    <t>DIRECCION GENERAL DE TURISMO</t>
  </si>
  <si>
    <t>ESTADISTICAS DE OCUPACION HOTELERA Y DE ASISTENCIA DE TURISMO TLAQUEPAQUE</t>
  </si>
  <si>
    <t>ATENCION DE TURISTAS EN MODULOS DE INFORMACION</t>
  </si>
  <si>
    <t>PROCEDENCIA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</si>
  <si>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</si>
  <si>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</si>
  <si>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</si>
  <si>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</si>
  <si>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</si>
  <si>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</si>
  <si>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</si>
  <si>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</si>
  <si>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</si>
  <si>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</si>
  <si>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</si>
  <si>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</si>
  <si>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General</t>
  </si>
  <si>
    <t>NACIONALES</t>
  </si>
  <si>
    <t>EXTRANJEROS</t>
  </si>
  <si>
    <t>TOTAL</t>
  </si>
  <si>
    <t>TURISTAS ATENDIDOS EN RECORRIDOS GUIADOS</t>
  </si>
  <si>
    <t>RECORRIDOS</t>
  </si>
  <si>
    <t>Turistas Nac:</t>
  </si>
  <si>
    <t>Turistas Ext:</t>
  </si>
  <si>
    <t xml:space="preserve">                                                                                                                                                                        </t>
  </si>
  <si>
    <t xml:space="preserve"> </t>
  </si>
  <si>
    <t>Hospedaje</t>
  </si>
  <si>
    <t>H.nacinal</t>
  </si>
  <si>
    <t>H. EXTRAN</t>
  </si>
  <si>
    <t>Total de huespedes</t>
  </si>
  <si>
    <t>TOUR OPERADORES</t>
  </si>
  <si>
    <t>TURISTAS</t>
  </si>
  <si>
    <t>Total General de Turistas</t>
  </si>
  <si>
    <t>T. Nacionales</t>
  </si>
  <si>
    <t>T. Extranjeros</t>
  </si>
  <si>
    <t>Hotel</t>
  </si>
  <si>
    <t xml:space="preserve">Promedio </t>
  </si>
  <si>
    <t>el retoño</t>
  </si>
  <si>
    <t>El Tapatio</t>
  </si>
  <si>
    <t>Serena</t>
  </si>
  <si>
    <t>villa del Ee.</t>
  </si>
  <si>
    <t>c. de las f.</t>
  </si>
  <si>
    <t>Q. Don Jose</t>
  </si>
  <si>
    <t>Posada virr.</t>
  </si>
  <si>
    <t>la media luna</t>
  </si>
  <si>
    <t>casa camp.</t>
  </si>
  <si>
    <t>Rosa Mor.</t>
  </si>
  <si>
    <t>Posada Glo.</t>
  </si>
  <si>
    <t>Casa Tlaq.</t>
  </si>
  <si>
    <t>Posada en el</t>
  </si>
  <si>
    <t>Casa Arm.</t>
  </si>
  <si>
    <t>Holiday inn express</t>
  </si>
  <si>
    <t>City Junior</t>
  </si>
  <si>
    <t>mi viejo refu.</t>
  </si>
  <si>
    <t>La Hacienda</t>
  </si>
  <si>
    <t>la Central</t>
  </si>
  <si>
    <t>Tlalipac</t>
  </si>
  <si>
    <t>No. De Camiones</t>
  </si>
  <si>
    <t>Oferta C/N</t>
  </si>
  <si>
    <t>Demanda C/N</t>
  </si>
  <si>
    <t>% Demanda</t>
  </si>
  <si>
    <t xml:space="preserve">Capacitación </t>
  </si>
  <si>
    <t>Mes</t>
  </si>
  <si>
    <t xml:space="preserve">Nombre de Taller/Capacitación </t>
  </si>
  <si>
    <t>Lugar</t>
  </si>
  <si>
    <t>Fecha(s)</t>
  </si>
  <si>
    <t xml:space="preserve">participantes </t>
  </si>
  <si>
    <t>F</t>
  </si>
  <si>
    <t>M</t>
  </si>
  <si>
    <t>Institución(es) que lo imparte(n)</t>
  </si>
  <si>
    <t>Expositor</t>
  </si>
  <si>
    <t>Aportación económica municipio  (pesos)</t>
  </si>
  <si>
    <t xml:space="preserve">Aportación económica del  participante (c/u) </t>
  </si>
  <si>
    <t>Fuente del Recurso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</si>
  <si>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</si>
  <si>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</si>
  <si>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</si>
  <si>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</si>
  <si>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</si>
  <si>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</si>
  <si>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</si>
  <si>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</si>
  <si>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</si>
  <si>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</si>
  <si>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</si>
  <si>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</si>
  <si>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</si>
  <si>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One Tapatio</t>
  </si>
  <si>
    <t>San Pietro</t>
  </si>
  <si>
    <t>Casona Tlaquep.</t>
  </si>
  <si>
    <t>Posada Margarit</t>
  </si>
  <si>
    <t>El Retoño</t>
  </si>
  <si>
    <t>Nvo. Parador</t>
  </si>
  <si>
    <t>Villa del Ensueño</t>
  </si>
  <si>
    <t>Casa de las Flore</t>
  </si>
  <si>
    <t>Posada Virreyes</t>
  </si>
  <si>
    <t>Casa Campos</t>
  </si>
  <si>
    <t>Rosa Morada</t>
  </si>
  <si>
    <t>Posada Gloria</t>
  </si>
  <si>
    <t>Posada Parian</t>
  </si>
  <si>
    <t>Casa Armonia</t>
  </si>
  <si>
    <t>Mi Viejo Refugio</t>
  </si>
  <si>
    <t>Puerta san pedro</t>
  </si>
  <si>
    <t>Promedio</t>
  </si>
  <si>
    <t>Hostal Tlaquepaq</t>
  </si>
  <si>
    <t xml:space="preserve">Total </t>
  </si>
  <si>
    <t>general</t>
  </si>
  <si>
    <t>HOSPEDAJE 2021</t>
  </si>
  <si>
    <t>TOUR-OPERADORES 2021</t>
  </si>
  <si>
    <t>PORCENTAJE DE OCUPACION 2021</t>
  </si>
  <si>
    <t>f/s</t>
  </si>
  <si>
    <t>Casa los soles</t>
  </si>
  <si>
    <t>Casa alfareros</t>
  </si>
  <si>
    <t>cerrado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</si>
</sst>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left"/>
    </xf>
    <xf numFmtId="0" fontId="2" fillId="0" borderId="13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/>
    <xf numFmtId="0" fontId="2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3" fillId="0" borderId="30" xfId="0" applyNumberFormat="1" applyFont="1" applyFill="1" applyBorder="1" applyAlignment="1">
      <alignment horizontal="center" wrapText="1"/>
    </xf>
    <xf numFmtId="2" fontId="4" fillId="0" borderId="30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9" fontId="4" fillId="0" borderId="0" xfId="0" applyNumberFormat="1" applyFont="1" applyFill="1" applyBorder="1" applyAlignment="1">
      <alignment wrapText="1"/>
    </xf>
    <xf numFmtId="10" fontId="4" fillId="0" borderId="0" xfId="0" applyNumberFormat="1" applyFont="1" applyFill="1" applyBorder="1" applyAlignment="1">
      <alignment horizontal="right" wrapText="1"/>
    </xf>
    <xf numFmtId="3" fontId="1" fillId="0" borderId="11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10" fontId="4" fillId="0" borderId="0" xfId="0" applyNumberFormat="1" applyFont="1" applyFill="1" applyBorder="1" applyAlignment="1">
      <alignment wrapText="1"/>
    </xf>
    <xf numFmtId="10" fontId="1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  <xf numFmtId="2" fontId="3" fillId="0" borderId="13" xfId="0" applyNumberFormat="1" applyFont="1" applyFill="1" applyBorder="1" applyAlignment="1">
      <alignment horizontal="left" wrapText="1"/>
    </xf>
    <xf numFmtId="2" fontId="3" fillId="0" borderId="11" xfId="0" applyNumberFormat="1" applyFont="1" applyFill="1" applyBorder="1" applyAlignment="1">
      <alignment horizontal="left" wrapText="1"/>
    </xf>
    <xf numFmtId="2" fontId="3" fillId="0" borderId="30" xfId="0" applyNumberFormat="1" applyFont="1" applyFill="1" applyBorder="1" applyAlignment="1">
      <alignment horizontal="left" wrapText="1"/>
    </xf>
    <xf numFmtId="2" fontId="1" fillId="0" borderId="11" xfId="0" applyNumberFormat="1" applyFont="1" applyBorder="1" applyAlignment="1">
      <alignment horizontal="center" wrapText="1"/>
    </xf>
    <xf numFmtId="0" fontId="6" fillId="0" borderId="0" xfId="0" applyFont="1"/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35" xfId="0" applyBorder="1"/>
    <xf numFmtId="0" fontId="0" fillId="0" borderId="11" xfId="0" applyBorder="1"/>
    <xf numFmtId="0" fontId="0" fillId="0" borderId="29" xfId="0" applyBorder="1"/>
    <xf numFmtId="0" fontId="0" fillId="0" borderId="13" xfId="0" applyBorder="1"/>
    <xf numFmtId="0" fontId="0" fillId="0" borderId="11" xfId="0" applyBorder="1" applyAlignment="1">
      <alignment horizontal="right"/>
    </xf>
    <xf numFmtId="4" fontId="2" fillId="0" borderId="13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1" fillId="0" borderId="29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opLeftCell="B37" workbookViewId="0">
      <selection activeCell="C44" sqref="C44"/>
    </sheetView>
  </sheetViews>
  <sheetFormatPr baseColWidth="10" defaultRowHeight="9.9499999999999993" customHeight="1" x14ac:dyDescent="0.2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 x14ac:dyDescent="0.25">
      <c r="A1" s="34"/>
      <c r="B1" s="81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1:16" ht="12" customHeight="1" thickTop="1" thickBot="1" x14ac:dyDescent="0.25">
      <c r="B2" s="84" t="s">
        <v>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</row>
    <row r="3" spans="1:16" ht="12" customHeight="1" thickTop="1" thickBot="1" x14ac:dyDescent="0.25">
      <c r="B3" s="87" t="s">
        <v>2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</row>
    <row r="4" spans="1:16" ht="12.95" customHeight="1" thickTop="1" thickBot="1" x14ac:dyDescent="0.25">
      <c r="B4" s="88" t="s">
        <v>3</v>
      </c>
      <c r="C4" s="89">
        <v>2013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6" ht="24.75" thickTop="1" x14ac:dyDescent="0.2">
      <c r="B5" s="88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 x14ac:dyDescent="0.2">
      <c r="B6" s="13" t="s">
        <v>17</v>
      </c>
      <c r="C6" s="7"/>
      <c r="D6" s="7"/>
      <c r="E6" s="7"/>
      <c r="F6" s="7"/>
      <c r="G6" s="7"/>
      <c r="H6" s="8"/>
      <c r="I6" s="7"/>
      <c r="J6" s="7"/>
      <c r="K6" s="7"/>
      <c r="L6" s="7"/>
      <c r="M6" s="7"/>
      <c r="N6" s="7"/>
      <c r="O6" s="11">
        <f>SUM(C6:N6)</f>
        <v>0</v>
      </c>
      <c r="P6" s="37"/>
    </row>
    <row r="7" spans="1:16" ht="17.25" customHeight="1" x14ac:dyDescent="0.2">
      <c r="B7" s="14" t="s">
        <v>18</v>
      </c>
      <c r="C7" s="3"/>
      <c r="D7" s="3"/>
      <c r="E7" s="3"/>
      <c r="F7" s="3"/>
      <c r="G7" s="3"/>
      <c r="H7" s="10"/>
      <c r="I7" s="3"/>
      <c r="J7" s="3"/>
      <c r="K7" s="3"/>
      <c r="L7" s="3"/>
      <c r="M7" s="3"/>
      <c r="N7" s="3"/>
      <c r="O7" s="11">
        <f>SUM(C7:N7)</f>
        <v>0</v>
      </c>
      <c r="P7" s="37"/>
    </row>
    <row r="8" spans="1:16" ht="15.75" customHeight="1" thickBot="1" x14ac:dyDescent="0.25">
      <c r="B8" s="15" t="s">
        <v>19</v>
      </c>
      <c r="C8" s="5">
        <f>SUM(C6:C7)</f>
        <v>0</v>
      </c>
      <c r="D8" s="5">
        <f t="shared" ref="D8:O8" si="0">SUM(D6:D7)</f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0</v>
      </c>
      <c r="P8" s="37"/>
    </row>
    <row r="9" spans="1:16" ht="12" customHeight="1" thickTop="1" thickBot="1" x14ac:dyDescent="0.25">
      <c r="B9" s="78" t="s">
        <v>20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37"/>
    </row>
    <row r="10" spans="1:16" ht="12.75" customHeight="1" thickBot="1" x14ac:dyDescent="0.25">
      <c r="B10" s="90" t="s">
        <v>3</v>
      </c>
      <c r="C10" s="92">
        <v>2013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37"/>
    </row>
    <row r="11" spans="1:16" ht="12" customHeight="1" thickTop="1" thickBot="1" x14ac:dyDescent="0.25">
      <c r="B11" s="91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 x14ac:dyDescent="0.2">
      <c r="B12" s="16" t="s">
        <v>21</v>
      </c>
      <c r="C12" s="1"/>
      <c r="D12" s="1"/>
      <c r="E12" s="9"/>
      <c r="F12" s="9"/>
      <c r="G12" s="11"/>
      <c r="H12" s="11"/>
      <c r="I12" s="9"/>
      <c r="J12" s="9"/>
      <c r="K12" s="9"/>
      <c r="L12" s="9"/>
      <c r="M12" s="9"/>
      <c r="N12" s="9"/>
      <c r="O12" s="9">
        <f>SUM(C12:N12)</f>
        <v>0</v>
      </c>
      <c r="P12" s="37"/>
    </row>
    <row r="13" spans="1:16" ht="11.25" customHeight="1" x14ac:dyDescent="0.2">
      <c r="B13" s="17" t="s">
        <v>22</v>
      </c>
      <c r="C13" s="2"/>
      <c r="D13" s="2"/>
      <c r="E13" s="3"/>
      <c r="F13" s="3"/>
      <c r="G13" s="10"/>
      <c r="H13" s="10"/>
      <c r="I13" s="3"/>
      <c r="J13" s="3"/>
      <c r="K13" s="3"/>
      <c r="L13" s="3"/>
      <c r="M13" s="3"/>
      <c r="N13" s="3"/>
      <c r="O13" s="9">
        <f t="shared" ref="O13:O14" si="1">SUM(C13:N13)</f>
        <v>0</v>
      </c>
      <c r="P13" s="37"/>
    </row>
    <row r="14" spans="1:16" ht="11.25" customHeight="1" x14ac:dyDescent="0.2">
      <c r="B14" s="17" t="s">
        <v>23</v>
      </c>
      <c r="C14" s="2"/>
      <c r="D14" s="2"/>
      <c r="E14" s="3"/>
      <c r="F14" s="3"/>
      <c r="G14" s="10"/>
      <c r="H14" s="10"/>
      <c r="I14" s="3"/>
      <c r="J14" s="3"/>
      <c r="K14" s="3"/>
      <c r="L14" s="3"/>
      <c r="M14" s="3"/>
      <c r="N14" s="3"/>
      <c r="O14" s="9">
        <f t="shared" si="1"/>
        <v>0</v>
      </c>
      <c r="P14" s="37"/>
    </row>
    <row r="15" spans="1:16" ht="14.25" customHeight="1" thickBot="1" x14ac:dyDescent="0.25">
      <c r="B15" s="15" t="s">
        <v>19</v>
      </c>
      <c r="C15" s="4">
        <f>SUM(C13:C14)</f>
        <v>0</v>
      </c>
      <c r="D15" s="4">
        <f t="shared" ref="D15:O15" si="2">SUM(D13:D14)</f>
        <v>0</v>
      </c>
      <c r="E15" s="4">
        <f t="shared" si="2"/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4">
        <f t="shared" si="2"/>
        <v>0</v>
      </c>
      <c r="P15" s="40"/>
    </row>
    <row r="16" spans="1:16" ht="12" customHeight="1" thickTop="1" thickBot="1" x14ac:dyDescent="0.25">
      <c r="B16" s="78" t="s">
        <v>24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80"/>
      <c r="P16" s="37" t="s">
        <v>25</v>
      </c>
    </row>
    <row r="17" spans="2:16" ht="12" customHeight="1" thickBot="1" x14ac:dyDescent="0.25">
      <c r="B17" s="94" t="s">
        <v>26</v>
      </c>
      <c r="C17" s="93">
        <v>2013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37"/>
    </row>
    <row r="18" spans="2:16" ht="12" customHeight="1" thickTop="1" thickBot="1" x14ac:dyDescent="0.25">
      <c r="B18" s="95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 x14ac:dyDescent="0.2">
      <c r="B19" s="13" t="s">
        <v>58</v>
      </c>
      <c r="C19" s="6"/>
      <c r="D19" s="7"/>
      <c r="E19" s="6"/>
      <c r="F19" s="7"/>
      <c r="G19" s="8"/>
      <c r="H19" s="8"/>
      <c r="I19" s="7"/>
      <c r="J19" s="7"/>
      <c r="K19" s="7"/>
      <c r="L19" s="7"/>
      <c r="M19" s="7"/>
      <c r="N19" s="7"/>
      <c r="O19" s="9">
        <f>SUM(C19:N19)</f>
        <v>0</v>
      </c>
      <c r="P19" s="37"/>
    </row>
    <row r="20" spans="2:16" ht="12" x14ac:dyDescent="0.2">
      <c r="B20" s="17" t="s">
        <v>60</v>
      </c>
      <c r="C20" s="27"/>
      <c r="D20" s="27"/>
      <c r="E20" s="27"/>
      <c r="F20" s="27"/>
      <c r="G20" s="28"/>
      <c r="H20" s="28"/>
      <c r="I20" s="27"/>
      <c r="J20" s="27"/>
      <c r="K20" s="27"/>
      <c r="L20" s="27"/>
      <c r="M20" s="27"/>
      <c r="N20" s="27"/>
      <c r="O20" s="29">
        <f>SUM(C20:N20)/12</f>
        <v>0</v>
      </c>
      <c r="P20" s="37"/>
    </row>
    <row r="21" spans="2:16" ht="12" x14ac:dyDescent="0.2">
      <c r="B21" s="17" t="s">
        <v>59</v>
      </c>
      <c r="C21" s="3"/>
      <c r="D21" s="3"/>
      <c r="E21" s="3"/>
      <c r="F21" s="3"/>
      <c r="G21" s="10"/>
      <c r="H21" s="10"/>
      <c r="I21" s="3"/>
      <c r="J21" s="3"/>
      <c r="K21" s="3"/>
      <c r="L21" s="3"/>
      <c r="M21" s="3"/>
      <c r="N21" s="3"/>
      <c r="O21" s="11">
        <f>SUM(C21:N21)</f>
        <v>0</v>
      </c>
      <c r="P21" s="37"/>
    </row>
    <row r="22" spans="2:16" ht="12" x14ac:dyDescent="0.2">
      <c r="B22" s="14" t="s">
        <v>27</v>
      </c>
      <c r="C22" s="3"/>
      <c r="D22" s="3"/>
      <c r="E22" s="3"/>
      <c r="F22" s="3"/>
      <c r="G22" s="10"/>
      <c r="H22" s="10"/>
      <c r="I22" s="3"/>
      <c r="J22" s="3"/>
      <c r="K22" s="3"/>
      <c r="L22" s="3"/>
      <c r="M22" s="3"/>
      <c r="N22" s="3"/>
      <c r="O22" s="9">
        <f>SUM(C22:N22)</f>
        <v>0</v>
      </c>
      <c r="P22" s="37"/>
    </row>
    <row r="23" spans="2:16" ht="12" x14ac:dyDescent="0.2">
      <c r="B23" s="14" t="s">
        <v>28</v>
      </c>
      <c r="C23" s="3"/>
      <c r="D23" s="3"/>
      <c r="E23" s="3"/>
      <c r="F23" s="3"/>
      <c r="G23" s="10"/>
      <c r="H23" s="10"/>
      <c r="I23" s="3"/>
      <c r="J23" s="3"/>
      <c r="K23" s="3"/>
      <c r="L23" s="3"/>
      <c r="M23" s="3"/>
      <c r="N23" s="3"/>
      <c r="O23" s="9">
        <f>SUM(C23:N23)</f>
        <v>0</v>
      </c>
      <c r="P23" s="37"/>
    </row>
    <row r="24" spans="2:16" ht="26.25" customHeight="1" thickBot="1" x14ac:dyDescent="0.25">
      <c r="B24" s="15" t="s">
        <v>29</v>
      </c>
      <c r="C24" s="5">
        <f>SUM(C22:C23)</f>
        <v>0</v>
      </c>
      <c r="D24" s="5">
        <f t="shared" ref="D24:N24" si="3">SUM(D22:D23)</f>
        <v>0</v>
      </c>
      <c r="E24" s="5">
        <f t="shared" si="3"/>
        <v>0</v>
      </c>
      <c r="F24" s="5">
        <f t="shared" si="3"/>
        <v>0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5">
        <f t="shared" si="3"/>
        <v>0</v>
      </c>
      <c r="O24" s="9">
        <f>SUM(C24:N24)</f>
        <v>0</v>
      </c>
      <c r="P24" s="37"/>
    </row>
    <row r="25" spans="2:16" ht="12" customHeight="1" thickTop="1" thickBot="1" x14ac:dyDescent="0.25"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80"/>
      <c r="P25" s="37"/>
    </row>
    <row r="26" spans="2:16" ht="12.75" customHeight="1" thickTop="1" thickBot="1" x14ac:dyDescent="0.25">
      <c r="B26" s="87" t="s">
        <v>30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3"/>
      <c r="P26" s="37"/>
    </row>
    <row r="27" spans="2:16" ht="12.75" customHeight="1" thickTop="1" thickBot="1" x14ac:dyDescent="0.25">
      <c r="B27" s="88" t="s">
        <v>3</v>
      </c>
      <c r="C27" s="104">
        <v>2013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6"/>
      <c r="P27" s="41"/>
    </row>
    <row r="28" spans="2:16" ht="24.75" thickTop="1" x14ac:dyDescent="0.2">
      <c r="B28" s="88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 x14ac:dyDescent="0.2">
      <c r="B29" s="13" t="s">
        <v>17</v>
      </c>
      <c r="C29" s="7"/>
      <c r="D29" s="7"/>
      <c r="E29" s="7"/>
      <c r="F29" s="7"/>
      <c r="G29" s="7"/>
      <c r="H29" s="8"/>
      <c r="I29" s="7"/>
      <c r="J29" s="7"/>
      <c r="K29" s="7"/>
      <c r="L29" s="7"/>
      <c r="M29" s="7"/>
      <c r="N29" s="7"/>
      <c r="O29" s="11"/>
      <c r="P29" s="37"/>
    </row>
    <row r="30" spans="2:16" ht="15" customHeight="1" x14ac:dyDescent="0.2">
      <c r="B30" s="14" t="s">
        <v>18</v>
      </c>
      <c r="C30" s="3"/>
      <c r="D30" s="3"/>
      <c r="E30" s="3"/>
      <c r="F30" s="3"/>
      <c r="G30" s="3"/>
      <c r="H30" s="10"/>
      <c r="I30" s="3"/>
      <c r="J30" s="3"/>
      <c r="K30" s="3"/>
      <c r="L30" s="3"/>
      <c r="M30" s="3"/>
      <c r="N30" s="3"/>
      <c r="O30" s="43"/>
      <c r="P30" s="37"/>
    </row>
    <row r="31" spans="2:16" ht="12.75" customHeight="1" thickBot="1" x14ac:dyDescent="0.25">
      <c r="B31" s="15" t="s">
        <v>19</v>
      </c>
      <c r="C31" s="5">
        <f>SUM(C29:C30)</f>
        <v>0</v>
      </c>
      <c r="D31" s="5">
        <f t="shared" ref="D31:O31" si="4">SUM(D29:D30)</f>
        <v>0</v>
      </c>
      <c r="E31" s="5">
        <f t="shared" si="4"/>
        <v>0</v>
      </c>
      <c r="F31" s="5">
        <f t="shared" si="4"/>
        <v>0</v>
      </c>
      <c r="G31" s="5">
        <f t="shared" si="4"/>
        <v>0</v>
      </c>
      <c r="H31" s="5">
        <f t="shared" si="4"/>
        <v>0</v>
      </c>
      <c r="I31" s="5">
        <f t="shared" si="4"/>
        <v>0</v>
      </c>
      <c r="J31" s="5">
        <f t="shared" si="4"/>
        <v>0</v>
      </c>
      <c r="K31" s="5">
        <f t="shared" si="4"/>
        <v>0</v>
      </c>
      <c r="L31" s="5">
        <f t="shared" si="4"/>
        <v>0</v>
      </c>
      <c r="M31" s="5">
        <f t="shared" si="4"/>
        <v>0</v>
      </c>
      <c r="N31" s="5">
        <f t="shared" si="4"/>
        <v>0</v>
      </c>
      <c r="O31" s="5">
        <f t="shared" si="4"/>
        <v>0</v>
      </c>
      <c r="P31" s="37"/>
    </row>
    <row r="32" spans="2:16" ht="12.75" customHeight="1" thickTop="1" x14ac:dyDescent="0.2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 x14ac:dyDescent="0.2">
      <c r="B33" s="88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 x14ac:dyDescent="0.2">
      <c r="B34" s="88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>
        <f>SUM(C34:N34)</f>
        <v>0</v>
      </c>
      <c r="P34" s="37"/>
    </row>
    <row r="35" spans="1:19" ht="12.75" customHeight="1" x14ac:dyDescent="0.2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 x14ac:dyDescent="0.25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 x14ac:dyDescent="0.25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 x14ac:dyDescent="0.2">
      <c r="B38" s="21" t="s">
        <v>32</v>
      </c>
      <c r="C38" s="3">
        <f t="shared" ref="C38" si="5">SUM(C21,C12,C5,C28)</f>
        <v>0</v>
      </c>
      <c r="D38" s="7">
        <f t="shared" ref="D38:O38" si="6">SUM(D39,D40,D31)</f>
        <v>0</v>
      </c>
      <c r="E38" s="7">
        <f t="shared" si="6"/>
        <v>0</v>
      </c>
      <c r="F38" s="7">
        <f t="shared" si="6"/>
        <v>0</v>
      </c>
      <c r="G38" s="7">
        <f t="shared" si="6"/>
        <v>0</v>
      </c>
      <c r="H38" s="7">
        <f t="shared" si="6"/>
        <v>0</v>
      </c>
      <c r="I38" s="7">
        <f t="shared" si="6"/>
        <v>0</v>
      </c>
      <c r="J38" s="7">
        <f t="shared" si="6"/>
        <v>0</v>
      </c>
      <c r="K38" s="7">
        <f t="shared" si="6"/>
        <v>0</v>
      </c>
      <c r="L38" s="7">
        <f t="shared" si="6"/>
        <v>0</v>
      </c>
      <c r="M38" s="7">
        <f t="shared" si="6"/>
        <v>0</v>
      </c>
      <c r="N38" s="7">
        <f t="shared" si="6"/>
        <v>0</v>
      </c>
      <c r="O38" s="7">
        <f t="shared" si="6"/>
        <v>0</v>
      </c>
      <c r="P38" s="53"/>
    </row>
    <row r="39" spans="1:19" ht="12" x14ac:dyDescent="0.2">
      <c r="B39" s="12" t="s">
        <v>33</v>
      </c>
      <c r="C39" s="3"/>
      <c r="D39" s="3">
        <f t="shared" ref="D39:O40" si="7">SUM(D22,D13,D6,D29)</f>
        <v>0</v>
      </c>
      <c r="E39" s="3">
        <f t="shared" si="7"/>
        <v>0</v>
      </c>
      <c r="F39" s="3">
        <f t="shared" si="7"/>
        <v>0</v>
      </c>
      <c r="G39" s="3">
        <f t="shared" si="7"/>
        <v>0</v>
      </c>
      <c r="H39" s="3">
        <f t="shared" si="7"/>
        <v>0</v>
      </c>
      <c r="I39" s="3">
        <f t="shared" si="7"/>
        <v>0</v>
      </c>
      <c r="J39" s="3">
        <f t="shared" si="7"/>
        <v>0</v>
      </c>
      <c r="K39" s="3">
        <f t="shared" si="7"/>
        <v>0</v>
      </c>
      <c r="L39" s="3">
        <f t="shared" si="7"/>
        <v>0</v>
      </c>
      <c r="M39" s="3">
        <f t="shared" si="7"/>
        <v>0</v>
      </c>
      <c r="N39" s="3">
        <f t="shared" si="7"/>
        <v>0</v>
      </c>
      <c r="O39" s="3">
        <f t="shared" si="7"/>
        <v>0</v>
      </c>
      <c r="P39" s="54"/>
    </row>
    <row r="40" spans="1:19" ht="12" x14ac:dyDescent="0.2">
      <c r="B40" s="12" t="s">
        <v>34</v>
      </c>
      <c r="C40" s="3">
        <f>SUM(C23,C14,C7,C30)</f>
        <v>0</v>
      </c>
      <c r="D40" s="3">
        <f t="shared" si="7"/>
        <v>0</v>
      </c>
      <c r="E40" s="3">
        <f t="shared" si="7"/>
        <v>0</v>
      </c>
      <c r="F40" s="3">
        <f t="shared" si="7"/>
        <v>0</v>
      </c>
      <c r="G40" s="3">
        <f t="shared" si="7"/>
        <v>0</v>
      </c>
      <c r="H40" s="3">
        <f t="shared" si="7"/>
        <v>0</v>
      </c>
      <c r="I40" s="3">
        <f t="shared" si="7"/>
        <v>0</v>
      </c>
      <c r="J40" s="3">
        <f t="shared" si="7"/>
        <v>0</v>
      </c>
      <c r="K40" s="3">
        <f t="shared" si="7"/>
        <v>0</v>
      </c>
      <c r="L40" s="3">
        <f t="shared" si="7"/>
        <v>0</v>
      </c>
      <c r="M40" s="3">
        <f t="shared" si="7"/>
        <v>0</v>
      </c>
      <c r="N40" s="3">
        <f t="shared" si="7"/>
        <v>0</v>
      </c>
      <c r="O40" s="3">
        <f t="shared" si="7"/>
        <v>0</v>
      </c>
      <c r="P40" s="54"/>
    </row>
    <row r="41" spans="1:19" ht="9.9499999999999993" customHeight="1" thickBot="1" x14ac:dyDescent="0.25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 x14ac:dyDescent="0.25">
      <c r="B42" s="25" t="s">
        <v>35</v>
      </c>
      <c r="C42" s="99">
        <v>2013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1"/>
    </row>
    <row r="43" spans="1:19" ht="13.5" thickTop="1" thickBot="1" x14ac:dyDescent="0.25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 x14ac:dyDescent="0.2">
      <c r="B44" s="13" t="s">
        <v>37</v>
      </c>
      <c r="C44" s="30"/>
      <c r="D44" s="30"/>
      <c r="E44" s="30"/>
      <c r="F44" s="30"/>
      <c r="G44" s="31"/>
      <c r="H44" s="31"/>
      <c r="I44" s="30"/>
      <c r="J44" s="30"/>
      <c r="K44" s="30"/>
      <c r="L44" s="30"/>
      <c r="M44" s="30"/>
      <c r="N44" s="56"/>
      <c r="O44" s="29">
        <f>SUM(C44:N44)/20</f>
        <v>0</v>
      </c>
      <c r="S44" s="23">
        <v>1</v>
      </c>
    </row>
    <row r="45" spans="1:19" ht="9.9499999999999993" customHeight="1" x14ac:dyDescent="0.2">
      <c r="B45" s="14" t="s">
        <v>38</v>
      </c>
      <c r="C45" s="27"/>
      <c r="D45" s="27"/>
      <c r="E45" s="27"/>
      <c r="F45" s="27"/>
      <c r="G45" s="28"/>
      <c r="H45" s="28"/>
      <c r="I45" s="27"/>
      <c r="J45" s="27"/>
      <c r="K45" s="27"/>
      <c r="L45" s="27"/>
      <c r="M45" s="27"/>
      <c r="N45" s="57"/>
      <c r="O45" s="29">
        <f t="shared" ref="O45:O63" si="8">SUM(C45:N45)/12</f>
        <v>0</v>
      </c>
    </row>
    <row r="46" spans="1:19" ht="9.9499999999999993" customHeight="1" x14ac:dyDescent="0.2">
      <c r="B46" s="14" t="s">
        <v>39</v>
      </c>
      <c r="C46" s="27"/>
      <c r="D46" s="27"/>
      <c r="E46" s="27"/>
      <c r="F46" s="27"/>
      <c r="G46" s="28"/>
      <c r="H46" s="28"/>
      <c r="I46" s="27"/>
      <c r="J46" s="27"/>
      <c r="K46" s="27"/>
      <c r="L46" s="27"/>
      <c r="M46" s="27"/>
      <c r="N46" s="57"/>
      <c r="O46" s="29">
        <f t="shared" si="8"/>
        <v>0</v>
      </c>
      <c r="P46" s="23" t="s">
        <v>25</v>
      </c>
    </row>
    <row r="47" spans="1:19" ht="9.9499999999999993" customHeight="1" x14ac:dyDescent="0.2">
      <c r="B47" s="14" t="s">
        <v>40</v>
      </c>
      <c r="C47" s="27"/>
      <c r="D47" s="27"/>
      <c r="E47" s="27"/>
      <c r="F47" s="27"/>
      <c r="G47" s="28"/>
      <c r="H47" s="28"/>
      <c r="I47" s="27"/>
      <c r="J47" s="27"/>
      <c r="K47" s="27"/>
      <c r="L47" s="27"/>
      <c r="M47" s="27"/>
      <c r="N47" s="57"/>
      <c r="O47" s="29">
        <f t="shared" si="8"/>
        <v>0</v>
      </c>
    </row>
    <row r="48" spans="1:19" ht="9.9499999999999993" customHeight="1" x14ac:dyDescent="0.2">
      <c r="B48" s="14" t="s">
        <v>41</v>
      </c>
      <c r="C48" s="27"/>
      <c r="D48" s="27"/>
      <c r="E48" s="27"/>
      <c r="F48" s="27"/>
      <c r="G48" s="28"/>
      <c r="H48" s="28"/>
      <c r="I48" s="27"/>
      <c r="J48" s="27"/>
      <c r="K48" s="27"/>
      <c r="L48" s="27"/>
      <c r="M48" s="27"/>
      <c r="N48" s="57"/>
      <c r="O48" s="29">
        <f t="shared" si="8"/>
        <v>0</v>
      </c>
    </row>
    <row r="49" spans="2:15" ht="9.9499999999999993" customHeight="1" x14ac:dyDescent="0.2">
      <c r="B49" s="14" t="s">
        <v>42</v>
      </c>
      <c r="C49" s="27"/>
      <c r="D49" s="27"/>
      <c r="E49" s="27"/>
      <c r="F49" s="27"/>
      <c r="G49" s="28"/>
      <c r="H49" s="28"/>
      <c r="I49" s="27"/>
      <c r="J49" s="27"/>
      <c r="K49" s="27"/>
      <c r="L49" s="27"/>
      <c r="M49" s="27"/>
      <c r="N49" s="57"/>
      <c r="O49" s="29">
        <f t="shared" si="8"/>
        <v>0</v>
      </c>
    </row>
    <row r="50" spans="2:15" ht="9.9499999999999993" customHeight="1" x14ac:dyDescent="0.2">
      <c r="B50" s="14" t="s">
        <v>43</v>
      </c>
      <c r="C50" s="27"/>
      <c r="D50" s="27"/>
      <c r="E50" s="27"/>
      <c r="F50" s="27"/>
      <c r="G50" s="28"/>
      <c r="H50" s="28"/>
      <c r="I50" s="27"/>
      <c r="J50" s="27"/>
      <c r="K50" s="27"/>
      <c r="L50" s="27"/>
      <c r="M50" s="27"/>
      <c r="N50" s="57"/>
      <c r="O50" s="29">
        <f t="shared" si="8"/>
        <v>0</v>
      </c>
    </row>
    <row r="51" spans="2:15" ht="9.9499999999999993" customHeight="1" x14ac:dyDescent="0.2">
      <c r="B51" s="14" t="s">
        <v>44</v>
      </c>
      <c r="C51" s="27"/>
      <c r="D51" s="27"/>
      <c r="E51" s="27"/>
      <c r="F51" s="27"/>
      <c r="G51" s="28"/>
      <c r="H51" s="28"/>
      <c r="I51" s="27"/>
      <c r="J51" s="27"/>
      <c r="K51" s="27"/>
      <c r="L51" s="27"/>
      <c r="M51" s="27"/>
      <c r="N51" s="57"/>
      <c r="O51" s="29">
        <f t="shared" si="8"/>
        <v>0</v>
      </c>
    </row>
    <row r="52" spans="2:15" ht="9.9499999999999993" customHeight="1" x14ac:dyDescent="0.2">
      <c r="B52" s="14" t="s">
        <v>45</v>
      </c>
      <c r="C52" s="27"/>
      <c r="D52" s="27"/>
      <c r="E52" s="27"/>
      <c r="F52" s="27"/>
      <c r="G52" s="28"/>
      <c r="H52" s="28"/>
      <c r="I52" s="27"/>
      <c r="J52" s="27"/>
      <c r="K52" s="27"/>
      <c r="L52" s="27"/>
      <c r="M52" s="27"/>
      <c r="N52" s="57"/>
      <c r="O52" s="29">
        <f t="shared" si="8"/>
        <v>0</v>
      </c>
    </row>
    <row r="53" spans="2:15" ht="9.9499999999999993" customHeight="1" x14ac:dyDescent="0.2">
      <c r="B53" s="14" t="s">
        <v>46</v>
      </c>
      <c r="C53" s="27"/>
      <c r="D53" s="27"/>
      <c r="E53" s="27"/>
      <c r="F53" s="27"/>
      <c r="G53" s="28"/>
      <c r="H53" s="28"/>
      <c r="I53" s="27"/>
      <c r="J53" s="27"/>
      <c r="K53" s="27"/>
      <c r="L53" s="27"/>
      <c r="M53" s="27"/>
      <c r="N53" s="57"/>
      <c r="O53" s="29">
        <f t="shared" si="8"/>
        <v>0</v>
      </c>
    </row>
    <row r="54" spans="2:15" ht="9.9499999999999993" customHeight="1" x14ac:dyDescent="0.2">
      <c r="B54" s="14" t="s">
        <v>47</v>
      </c>
      <c r="C54" s="27"/>
      <c r="D54" s="27"/>
      <c r="E54" s="27"/>
      <c r="F54" s="27"/>
      <c r="G54" s="28"/>
      <c r="H54" s="28"/>
      <c r="I54" s="27"/>
      <c r="J54" s="27"/>
      <c r="K54" s="27"/>
      <c r="L54" s="27"/>
      <c r="M54" s="27"/>
      <c r="N54" s="57"/>
      <c r="O54" s="29">
        <f t="shared" si="8"/>
        <v>0</v>
      </c>
    </row>
    <row r="55" spans="2:15" ht="9.9499999999999993" customHeight="1" x14ac:dyDescent="0.2">
      <c r="B55" s="14" t="s">
        <v>48</v>
      </c>
      <c r="C55" s="27"/>
      <c r="D55" s="27"/>
      <c r="E55" s="27"/>
      <c r="F55" s="27"/>
      <c r="G55" s="28"/>
      <c r="H55" s="28"/>
      <c r="I55" s="27"/>
      <c r="J55" s="27"/>
      <c r="K55" s="27"/>
      <c r="L55" s="27"/>
      <c r="M55" s="27"/>
      <c r="N55" s="57"/>
      <c r="O55" s="29">
        <f t="shared" si="8"/>
        <v>0</v>
      </c>
    </row>
    <row r="56" spans="2:15" ht="9.9499999999999993" customHeight="1" x14ac:dyDescent="0.2">
      <c r="B56" s="14" t="s">
        <v>49</v>
      </c>
      <c r="C56" s="27"/>
      <c r="D56" s="27"/>
      <c r="E56" s="27"/>
      <c r="F56" s="27"/>
      <c r="G56" s="28"/>
      <c r="H56" s="28"/>
      <c r="I56" s="27"/>
      <c r="J56" s="27"/>
      <c r="K56" s="27"/>
      <c r="L56" s="27"/>
      <c r="M56" s="27"/>
      <c r="N56" s="57"/>
      <c r="O56" s="29">
        <f t="shared" si="8"/>
        <v>0</v>
      </c>
    </row>
    <row r="57" spans="2:15" ht="9.9499999999999993" customHeight="1" x14ac:dyDescent="0.2">
      <c r="B57" s="14" t="s">
        <v>50</v>
      </c>
      <c r="C57" s="27"/>
      <c r="D57" s="27"/>
      <c r="E57" s="27"/>
      <c r="F57" s="27"/>
      <c r="G57" s="28"/>
      <c r="H57" s="28"/>
      <c r="I57" s="27"/>
      <c r="J57" s="27"/>
      <c r="K57" s="27"/>
      <c r="L57" s="27"/>
      <c r="M57" s="27"/>
      <c r="N57" s="57"/>
      <c r="O57" s="29">
        <f t="shared" si="8"/>
        <v>0</v>
      </c>
    </row>
    <row r="58" spans="2:15" ht="9.9499999999999993" customHeight="1" x14ac:dyDescent="0.2">
      <c r="B58" s="14" t="s">
        <v>51</v>
      </c>
      <c r="C58" s="27"/>
      <c r="D58" s="27"/>
      <c r="E58" s="27"/>
      <c r="F58" s="27"/>
      <c r="G58" s="28"/>
      <c r="H58" s="28"/>
      <c r="I58" s="27"/>
      <c r="J58" s="27"/>
      <c r="K58" s="27"/>
      <c r="L58" s="27"/>
      <c r="M58" s="27"/>
      <c r="N58" s="57"/>
      <c r="O58" s="29">
        <f t="shared" si="8"/>
        <v>0</v>
      </c>
    </row>
    <row r="59" spans="2:15" ht="9.9499999999999993" customHeight="1" x14ac:dyDescent="0.2">
      <c r="B59" s="24" t="s">
        <v>52</v>
      </c>
      <c r="C59" s="32"/>
      <c r="D59" s="32"/>
      <c r="E59" s="32"/>
      <c r="F59" s="32"/>
      <c r="G59" s="33"/>
      <c r="H59" s="33"/>
      <c r="I59" s="32"/>
      <c r="J59" s="32"/>
      <c r="K59" s="32"/>
      <c r="L59" s="32"/>
      <c r="M59" s="32"/>
      <c r="N59" s="58"/>
      <c r="O59" s="29">
        <f t="shared" si="8"/>
        <v>0</v>
      </c>
    </row>
    <row r="60" spans="2:15" ht="9.9499999999999993" customHeight="1" x14ac:dyDescent="0.2">
      <c r="B60" s="24" t="s">
        <v>53</v>
      </c>
      <c r="C60" s="32"/>
      <c r="D60" s="32"/>
      <c r="E60" s="32"/>
      <c r="F60" s="32"/>
      <c r="G60" s="33"/>
      <c r="H60" s="33"/>
      <c r="I60" s="32"/>
      <c r="J60" s="32"/>
      <c r="K60" s="32"/>
      <c r="L60" s="32"/>
      <c r="M60" s="32"/>
      <c r="N60" s="58"/>
      <c r="O60" s="29">
        <f t="shared" si="8"/>
        <v>0</v>
      </c>
    </row>
    <row r="61" spans="2:15" ht="9.9499999999999993" customHeight="1" x14ac:dyDescent="0.2">
      <c r="B61" s="14" t="s">
        <v>54</v>
      </c>
      <c r="C61" s="27"/>
      <c r="D61" s="27"/>
      <c r="E61" s="27"/>
      <c r="F61" s="27"/>
      <c r="G61" s="28"/>
      <c r="H61" s="28"/>
      <c r="I61" s="27"/>
      <c r="J61" s="27"/>
      <c r="K61" s="27"/>
      <c r="L61" s="27"/>
      <c r="M61" s="27"/>
      <c r="N61" s="57"/>
      <c r="O61" s="29">
        <f t="shared" si="8"/>
        <v>0</v>
      </c>
    </row>
    <row r="62" spans="2:15" ht="9.9499999999999993" customHeight="1" x14ac:dyDescent="0.2">
      <c r="B62" s="14" t="s">
        <v>55</v>
      </c>
      <c r="C62" s="27"/>
      <c r="D62" s="27"/>
      <c r="E62" s="27"/>
      <c r="F62" s="27"/>
      <c r="G62" s="28"/>
      <c r="H62" s="28"/>
      <c r="I62" s="27"/>
      <c r="J62" s="27"/>
      <c r="K62" s="27"/>
      <c r="L62" s="27"/>
      <c r="M62" s="27"/>
      <c r="N62" s="57"/>
      <c r="O62" s="29">
        <f t="shared" si="8"/>
        <v>0</v>
      </c>
    </row>
    <row r="63" spans="2:15" ht="10.5" customHeight="1" x14ac:dyDescent="0.2">
      <c r="B63" s="14" t="s">
        <v>56</v>
      </c>
      <c r="C63" s="27"/>
      <c r="D63" s="27"/>
      <c r="E63" s="27"/>
      <c r="F63" s="27"/>
      <c r="G63" s="28"/>
      <c r="H63" s="28"/>
      <c r="I63" s="27"/>
      <c r="J63" s="27"/>
      <c r="K63" s="27"/>
      <c r="L63" s="27"/>
      <c r="M63" s="27"/>
      <c r="N63" s="57"/>
      <c r="O63" s="29">
        <f t="shared" si="8"/>
        <v>0</v>
      </c>
    </row>
    <row r="64" spans="2:15" ht="12.75" customHeight="1" x14ac:dyDescent="0.2">
      <c r="B64" s="96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8"/>
      <c r="O64" s="59">
        <f>SUM(O44:O63)</f>
        <v>0</v>
      </c>
    </row>
  </sheetData>
  <mergeCells count="18">
    <mergeCell ref="B64:N64"/>
    <mergeCell ref="C42:O42"/>
    <mergeCell ref="B26:O26"/>
    <mergeCell ref="B27:B28"/>
    <mergeCell ref="C27:O27"/>
    <mergeCell ref="B33:B34"/>
    <mergeCell ref="B25:O25"/>
    <mergeCell ref="B1:O1"/>
    <mergeCell ref="B2:O2"/>
    <mergeCell ref="B3:O3"/>
    <mergeCell ref="B4:B5"/>
    <mergeCell ref="C4:O4"/>
    <mergeCell ref="B9:O9"/>
    <mergeCell ref="B10:B11"/>
    <mergeCell ref="C10:O10"/>
    <mergeCell ref="B16:O16"/>
    <mergeCell ref="B17:B18"/>
    <mergeCell ref="C17:O17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abSelected="1" topLeftCell="B1" workbookViewId="0">
      <selection activeCell="L53" sqref="L53"/>
    </sheetView>
  </sheetViews>
  <sheetFormatPr baseColWidth="10" defaultRowHeight="9.9499999999999993" customHeight="1" x14ac:dyDescent="0.2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 x14ac:dyDescent="0.25">
      <c r="A1" s="34"/>
      <c r="B1" s="81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1:16" ht="12" customHeight="1" thickTop="1" thickBot="1" x14ac:dyDescent="0.25">
      <c r="B2" s="84" t="s">
        <v>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</row>
    <row r="3" spans="1:16" ht="12" customHeight="1" thickTop="1" thickBot="1" x14ac:dyDescent="0.25">
      <c r="B3" s="87" t="s">
        <v>2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</row>
    <row r="4" spans="1:16" ht="12.95" customHeight="1" thickTop="1" thickBot="1" x14ac:dyDescent="0.25">
      <c r="B4" s="88" t="s">
        <v>3</v>
      </c>
      <c r="C4" s="89">
        <v>2021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6" ht="24.75" thickTop="1" x14ac:dyDescent="0.2">
      <c r="B5" s="88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 x14ac:dyDescent="0.2">
      <c r="B6" s="13" t="s">
        <v>17</v>
      </c>
      <c r="C6" s="7">
        <v>297</v>
      </c>
      <c r="D6" s="7">
        <v>378</v>
      </c>
      <c r="E6" s="7">
        <v>2682</v>
      </c>
      <c r="F6" s="7">
        <v>3084</v>
      </c>
      <c r="G6" s="7">
        <v>2548</v>
      </c>
      <c r="H6" s="8">
        <v>2816</v>
      </c>
      <c r="I6" s="7">
        <v>3004</v>
      </c>
      <c r="J6" s="7">
        <v>2896</v>
      </c>
      <c r="K6" s="7">
        <v>196</v>
      </c>
      <c r="L6" s="7"/>
      <c r="M6" s="7"/>
      <c r="N6" s="7"/>
      <c r="O6" s="11">
        <f>SUM(C6:N6)</f>
        <v>17901</v>
      </c>
      <c r="P6" s="37"/>
    </row>
    <row r="7" spans="1:16" ht="17.25" customHeight="1" x14ac:dyDescent="0.2">
      <c r="B7" s="14" t="s">
        <v>18</v>
      </c>
      <c r="C7" s="3">
        <v>83</v>
      </c>
      <c r="D7" s="3">
        <v>62</v>
      </c>
      <c r="E7" s="3">
        <v>869</v>
      </c>
      <c r="F7" s="3">
        <v>999</v>
      </c>
      <c r="G7" s="3">
        <v>949</v>
      </c>
      <c r="H7" s="10">
        <v>1049</v>
      </c>
      <c r="I7" s="3">
        <v>973</v>
      </c>
      <c r="J7" s="3">
        <v>938</v>
      </c>
      <c r="K7" s="3">
        <v>57</v>
      </c>
      <c r="L7" s="3"/>
      <c r="M7" s="3"/>
      <c r="N7" s="3"/>
      <c r="O7" s="11">
        <f>SUM(C7:N7)</f>
        <v>5979</v>
      </c>
      <c r="P7" s="37"/>
    </row>
    <row r="8" spans="1:16" ht="15.75" customHeight="1" thickBot="1" x14ac:dyDescent="0.25">
      <c r="B8" s="15" t="s">
        <v>19</v>
      </c>
      <c r="C8" s="5">
        <v>380</v>
      </c>
      <c r="D8" s="5">
        <v>440</v>
      </c>
      <c r="E8" s="5">
        <v>3551</v>
      </c>
      <c r="F8" s="5">
        <v>4083</v>
      </c>
      <c r="G8" s="5">
        <v>3497</v>
      </c>
      <c r="H8" s="5">
        <v>3865</v>
      </c>
      <c r="I8" s="5">
        <f t="shared" ref="I8:N8" si="0">SUM(I6,I7)</f>
        <v>3977</v>
      </c>
      <c r="J8" s="5">
        <f t="shared" si="0"/>
        <v>3834</v>
      </c>
      <c r="K8" s="5">
        <f t="shared" si="0"/>
        <v>253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>SUM(O6,O7)</f>
        <v>23880</v>
      </c>
      <c r="P8" s="37"/>
    </row>
    <row r="9" spans="1:16" ht="12" customHeight="1" thickTop="1" thickBot="1" x14ac:dyDescent="0.25">
      <c r="B9" s="78" t="s">
        <v>20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37"/>
    </row>
    <row r="10" spans="1:16" ht="12.75" customHeight="1" thickBot="1" x14ac:dyDescent="0.25">
      <c r="B10" s="90" t="s">
        <v>3</v>
      </c>
      <c r="C10" s="92">
        <v>2021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37"/>
    </row>
    <row r="11" spans="1:16" ht="12" customHeight="1" thickTop="1" thickBot="1" x14ac:dyDescent="0.25">
      <c r="B11" s="91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 x14ac:dyDescent="0.2">
      <c r="B12" s="16" t="s">
        <v>21</v>
      </c>
      <c r="C12" s="1" t="s">
        <v>113</v>
      </c>
      <c r="D12" s="1" t="s">
        <v>113</v>
      </c>
      <c r="E12" s="9" t="s">
        <v>113</v>
      </c>
      <c r="F12" s="9" t="s">
        <v>113</v>
      </c>
      <c r="G12" s="11">
        <v>8</v>
      </c>
      <c r="H12" s="11">
        <v>8</v>
      </c>
      <c r="I12" s="9">
        <v>10</v>
      </c>
      <c r="J12" s="9">
        <v>6</v>
      </c>
      <c r="K12" s="9">
        <v>8</v>
      </c>
      <c r="L12" s="9"/>
      <c r="M12" s="9"/>
      <c r="N12" s="9"/>
      <c r="O12" s="9">
        <f>SUM(C12:N12)</f>
        <v>40</v>
      </c>
      <c r="P12" s="37"/>
    </row>
    <row r="13" spans="1:16" ht="11.25" customHeight="1" x14ac:dyDescent="0.2">
      <c r="B13" s="17" t="s">
        <v>22</v>
      </c>
      <c r="C13" s="2" t="s">
        <v>113</v>
      </c>
      <c r="D13" s="2" t="s">
        <v>113</v>
      </c>
      <c r="E13" s="3" t="s">
        <v>113</v>
      </c>
      <c r="F13" s="3" t="s">
        <v>113</v>
      </c>
      <c r="G13" s="10">
        <v>54</v>
      </c>
      <c r="H13" s="10">
        <v>25</v>
      </c>
      <c r="I13" s="3">
        <v>134</v>
      </c>
      <c r="J13" s="3">
        <v>671</v>
      </c>
      <c r="K13" s="3">
        <v>57</v>
      </c>
      <c r="L13" s="3"/>
      <c r="M13" s="3"/>
      <c r="N13" s="3"/>
      <c r="O13" s="9">
        <f t="shared" ref="O13:O14" si="1">SUM(C13:N13)</f>
        <v>941</v>
      </c>
      <c r="P13" s="37"/>
    </row>
    <row r="14" spans="1:16" ht="11.25" customHeight="1" x14ac:dyDescent="0.2">
      <c r="B14" s="17" t="s">
        <v>23</v>
      </c>
      <c r="C14" s="2" t="s">
        <v>113</v>
      </c>
      <c r="D14" s="2" t="s">
        <v>113</v>
      </c>
      <c r="E14" s="3" t="s">
        <v>113</v>
      </c>
      <c r="F14" s="3" t="s">
        <v>113</v>
      </c>
      <c r="G14" s="10">
        <v>24</v>
      </c>
      <c r="H14" s="10">
        <v>7</v>
      </c>
      <c r="I14" s="3">
        <v>14</v>
      </c>
      <c r="J14" s="3">
        <v>221</v>
      </c>
      <c r="K14" s="3">
        <v>14</v>
      </c>
      <c r="L14" s="3"/>
      <c r="M14" s="3"/>
      <c r="N14" s="3"/>
      <c r="O14" s="9">
        <f t="shared" si="1"/>
        <v>280</v>
      </c>
      <c r="P14" s="37"/>
    </row>
    <row r="15" spans="1:16" ht="14.25" customHeight="1" thickBot="1" x14ac:dyDescent="0.25">
      <c r="B15" s="15" t="s">
        <v>19</v>
      </c>
      <c r="C15" s="4" t="s">
        <v>113</v>
      </c>
      <c r="D15" s="4" t="s">
        <v>113</v>
      </c>
      <c r="E15" s="4" t="s">
        <v>113</v>
      </c>
      <c r="F15" s="4" t="s">
        <v>113</v>
      </c>
      <c r="G15" s="4">
        <v>78</v>
      </c>
      <c r="H15" s="4">
        <v>32</v>
      </c>
      <c r="I15" s="4">
        <v>148</v>
      </c>
      <c r="J15" s="4">
        <v>892</v>
      </c>
      <c r="K15" s="4">
        <f t="shared" ref="K15" si="2">SUM(K13,K14)</f>
        <v>71</v>
      </c>
      <c r="L15" s="4">
        <f t="shared" ref="L15:M15" si="3">SUM(L13,L14)</f>
        <v>0</v>
      </c>
      <c r="M15" s="4">
        <f t="shared" si="3"/>
        <v>0</v>
      </c>
      <c r="N15" s="4">
        <f t="shared" ref="N15" si="4">SUM(N13,N14)</f>
        <v>0</v>
      </c>
      <c r="O15" s="5">
        <f>SUM(O13,O14)</f>
        <v>1221</v>
      </c>
      <c r="P15" s="40"/>
    </row>
    <row r="16" spans="1:16" ht="12" customHeight="1" thickTop="1" thickBot="1" x14ac:dyDescent="0.25">
      <c r="B16" s="78" t="s">
        <v>24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80"/>
      <c r="P16" s="37" t="s">
        <v>25</v>
      </c>
    </row>
    <row r="17" spans="2:16" ht="12" customHeight="1" thickBot="1" x14ac:dyDescent="0.25">
      <c r="B17" s="94"/>
      <c r="C17" s="93" t="s">
        <v>107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37"/>
    </row>
    <row r="18" spans="2:16" ht="12" customHeight="1" thickTop="1" thickBot="1" x14ac:dyDescent="0.25">
      <c r="B18" s="95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 x14ac:dyDescent="0.2">
      <c r="B19" s="13" t="s">
        <v>58</v>
      </c>
      <c r="C19" s="6">
        <v>34131</v>
      </c>
      <c r="D19" s="7">
        <v>30828</v>
      </c>
      <c r="E19" s="6">
        <v>34131</v>
      </c>
      <c r="F19" s="7">
        <v>33030</v>
      </c>
      <c r="G19" s="8">
        <v>34131</v>
      </c>
      <c r="H19" s="8">
        <v>33030</v>
      </c>
      <c r="I19" s="7">
        <v>34131</v>
      </c>
      <c r="J19" s="7">
        <v>34131</v>
      </c>
      <c r="K19" s="7">
        <v>33090</v>
      </c>
      <c r="L19" s="7"/>
      <c r="M19" s="7"/>
      <c r="N19" s="7"/>
      <c r="O19" s="9">
        <f>SUM(C19:N19)</f>
        <v>300633</v>
      </c>
      <c r="P19" s="37"/>
    </row>
    <row r="20" spans="2:16" ht="12" x14ac:dyDescent="0.2">
      <c r="B20" s="17" t="s">
        <v>60</v>
      </c>
      <c r="C20" s="27">
        <v>25.11</v>
      </c>
      <c r="D20" s="27">
        <v>24.23</v>
      </c>
      <c r="E20" s="27">
        <v>35.83</v>
      </c>
      <c r="F20" s="27">
        <v>40.57</v>
      </c>
      <c r="G20" s="28">
        <v>34.01</v>
      </c>
      <c r="H20" s="28">
        <v>37.619999999999997</v>
      </c>
      <c r="I20" s="27">
        <v>48.81</v>
      </c>
      <c r="J20" s="27">
        <v>43.59</v>
      </c>
      <c r="K20" s="27">
        <v>42.5</v>
      </c>
      <c r="L20" s="27"/>
      <c r="M20" s="27"/>
      <c r="N20" s="27"/>
      <c r="O20" s="73">
        <f>AVERAGE(C20:N20)</f>
        <v>36.918888888888887</v>
      </c>
      <c r="P20" s="37"/>
    </row>
    <row r="21" spans="2:16" ht="12" x14ac:dyDescent="0.2">
      <c r="B21" s="17" t="s">
        <v>59</v>
      </c>
      <c r="C21" s="3">
        <v>8570</v>
      </c>
      <c r="D21" s="3">
        <v>7470</v>
      </c>
      <c r="E21" s="3">
        <v>12229</v>
      </c>
      <c r="F21" s="3">
        <v>14063</v>
      </c>
      <c r="G21" s="10">
        <v>11617</v>
      </c>
      <c r="H21" s="10">
        <v>12840</v>
      </c>
      <c r="I21" s="3">
        <v>13696</v>
      </c>
      <c r="J21" s="3">
        <v>10225</v>
      </c>
      <c r="K21" s="3">
        <v>14063</v>
      </c>
      <c r="L21" s="3"/>
      <c r="M21" s="3"/>
      <c r="N21" s="3"/>
      <c r="O21" s="11">
        <f>SUM(C21:N21)</f>
        <v>104773</v>
      </c>
      <c r="P21" s="37"/>
    </row>
    <row r="22" spans="2:16" ht="12" x14ac:dyDescent="0.2">
      <c r="B22" s="14" t="s">
        <v>27</v>
      </c>
      <c r="C22" s="3">
        <v>10942</v>
      </c>
      <c r="D22" s="3">
        <v>8522</v>
      </c>
      <c r="E22" s="3">
        <v>11428</v>
      </c>
      <c r="F22" s="3">
        <v>13142</v>
      </c>
      <c r="G22" s="10">
        <v>10856</v>
      </c>
      <c r="H22" s="10">
        <v>11999</v>
      </c>
      <c r="I22" s="3">
        <v>16814</v>
      </c>
      <c r="J22" s="3">
        <v>12786</v>
      </c>
      <c r="K22" s="3">
        <v>15852</v>
      </c>
      <c r="L22" s="3"/>
      <c r="M22" s="3"/>
      <c r="N22" s="3"/>
      <c r="O22" s="11">
        <f t="shared" ref="O22:O23" si="5">SUM(C22:N22)</f>
        <v>112341</v>
      </c>
      <c r="P22" s="37"/>
    </row>
    <row r="23" spans="2:16" ht="12" x14ac:dyDescent="0.2">
      <c r="B23" s="14" t="s">
        <v>28</v>
      </c>
      <c r="C23" s="3">
        <v>1911</v>
      </c>
      <c r="D23" s="3">
        <v>1401</v>
      </c>
      <c r="E23" s="3">
        <v>2566</v>
      </c>
      <c r="F23" s="3">
        <v>2951</v>
      </c>
      <c r="G23" s="10">
        <v>2438</v>
      </c>
      <c r="H23" s="10">
        <v>2694</v>
      </c>
      <c r="I23" s="3">
        <v>4867</v>
      </c>
      <c r="J23" s="3">
        <v>2871</v>
      </c>
      <c r="K23" s="3">
        <v>3555</v>
      </c>
      <c r="L23" s="3"/>
      <c r="M23" s="3"/>
      <c r="N23" s="3"/>
      <c r="O23" s="11">
        <f t="shared" si="5"/>
        <v>25254</v>
      </c>
      <c r="P23" s="37"/>
    </row>
    <row r="24" spans="2:16" ht="26.25" customHeight="1" thickBot="1" x14ac:dyDescent="0.25">
      <c r="B24" s="15" t="s">
        <v>29</v>
      </c>
      <c r="C24" s="5">
        <v>12853</v>
      </c>
      <c r="D24" s="5">
        <f t="shared" ref="D24:H24" si="6">SUM(D22,D23)</f>
        <v>9923</v>
      </c>
      <c r="E24" s="5">
        <f t="shared" si="6"/>
        <v>13994</v>
      </c>
      <c r="F24" s="5">
        <f t="shared" si="6"/>
        <v>16093</v>
      </c>
      <c r="G24" s="5">
        <v>13294</v>
      </c>
      <c r="H24" s="5">
        <f t="shared" si="6"/>
        <v>14693</v>
      </c>
      <c r="I24" s="5">
        <f>SUM(I22,I23)</f>
        <v>21681</v>
      </c>
      <c r="J24" s="5">
        <f t="shared" ref="J24" si="7">SUM(J22,J23)</f>
        <v>15657</v>
      </c>
      <c r="K24" s="5">
        <f t="shared" ref="K24" si="8">SUM(K22,K23)</f>
        <v>19407</v>
      </c>
      <c r="L24" s="5">
        <f t="shared" ref="L24" si="9">SUM(L22,L23)</f>
        <v>0</v>
      </c>
      <c r="M24" s="5">
        <f t="shared" ref="M24" si="10">SUM(M22,M23)</f>
        <v>0</v>
      </c>
      <c r="N24" s="5">
        <f t="shared" ref="N24:O24" si="11">SUM(N22,N23)</f>
        <v>0</v>
      </c>
      <c r="O24" s="5">
        <f t="shared" si="11"/>
        <v>137595</v>
      </c>
      <c r="P24" s="37"/>
    </row>
    <row r="25" spans="2:16" ht="12" customHeight="1" thickTop="1" thickBot="1" x14ac:dyDescent="0.25"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80"/>
      <c r="P25" s="37"/>
    </row>
    <row r="26" spans="2:16" ht="12.75" customHeight="1" thickTop="1" thickBot="1" x14ac:dyDescent="0.25">
      <c r="B26" s="87" t="s">
        <v>108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3"/>
      <c r="P26" s="37"/>
    </row>
    <row r="27" spans="2:16" ht="12.75" customHeight="1" thickTop="1" thickBot="1" x14ac:dyDescent="0.25">
      <c r="B27" s="88" t="s">
        <v>3</v>
      </c>
      <c r="C27" s="104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6"/>
      <c r="P27" s="41"/>
    </row>
    <row r="28" spans="2:16" ht="24.75" thickTop="1" x14ac:dyDescent="0.2">
      <c r="B28" s="88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 x14ac:dyDescent="0.2">
      <c r="B29" s="13" t="s">
        <v>17</v>
      </c>
      <c r="C29" s="7">
        <v>20</v>
      </c>
      <c r="D29" s="7">
        <v>480</v>
      </c>
      <c r="E29" s="7">
        <v>3261</v>
      </c>
      <c r="F29" s="7">
        <v>3750</v>
      </c>
      <c r="G29" s="7">
        <v>3098</v>
      </c>
      <c r="H29" s="8">
        <v>3424</v>
      </c>
      <c r="I29" s="7">
        <v>3652</v>
      </c>
      <c r="J29" s="7">
        <v>3522</v>
      </c>
      <c r="K29" s="7">
        <v>1785</v>
      </c>
      <c r="L29" s="7"/>
      <c r="M29" s="7"/>
      <c r="N29" s="7"/>
      <c r="O29" s="11">
        <f>SUM(C29:N29)</f>
        <v>22992</v>
      </c>
      <c r="P29" s="37"/>
    </row>
    <row r="30" spans="2:16" ht="15" customHeight="1" x14ac:dyDescent="0.2">
      <c r="B30" s="14" t="s">
        <v>18</v>
      </c>
      <c r="C30" s="3">
        <v>0</v>
      </c>
      <c r="D30" s="3">
        <v>280</v>
      </c>
      <c r="E30" s="3">
        <v>416</v>
      </c>
      <c r="F30" s="3">
        <v>478</v>
      </c>
      <c r="G30" s="3">
        <v>395</v>
      </c>
      <c r="H30" s="10">
        <v>437</v>
      </c>
      <c r="I30" s="3">
        <v>466</v>
      </c>
      <c r="J30" s="3">
        <v>449</v>
      </c>
      <c r="K30" s="3">
        <v>443</v>
      </c>
      <c r="L30" s="3"/>
      <c r="M30" s="3"/>
      <c r="N30" s="3"/>
      <c r="O30" s="11">
        <v>3364</v>
      </c>
      <c r="P30" s="37"/>
    </row>
    <row r="31" spans="2:16" ht="12.75" customHeight="1" thickBot="1" x14ac:dyDescent="0.25">
      <c r="B31" s="15" t="s">
        <v>19</v>
      </c>
      <c r="C31" s="5">
        <v>20</v>
      </c>
      <c r="D31" s="5">
        <v>760</v>
      </c>
      <c r="E31" s="5">
        <v>3677</v>
      </c>
      <c r="F31" s="5">
        <v>4228</v>
      </c>
      <c r="G31" s="5">
        <v>3493</v>
      </c>
      <c r="H31" s="5">
        <v>3861</v>
      </c>
      <c r="I31" s="5">
        <f t="shared" ref="I31" si="12">SUM(I29:I30)</f>
        <v>4118</v>
      </c>
      <c r="J31" s="5">
        <f>SUM(J29:J30)</f>
        <v>3971</v>
      </c>
      <c r="K31" s="5">
        <f t="shared" ref="K31" si="13">SUM(K29:K30)</f>
        <v>2228</v>
      </c>
      <c r="L31" s="5">
        <f t="shared" ref="L31" si="14">SUM(L29:L30)</f>
        <v>0</v>
      </c>
      <c r="M31" s="5">
        <f t="shared" ref="M31" si="15">SUM(M29:M30)</f>
        <v>0</v>
      </c>
      <c r="N31" s="5">
        <f t="shared" ref="N31" si="16">SUM(N29:N30)</f>
        <v>0</v>
      </c>
      <c r="O31" s="11">
        <f t="shared" ref="O31" si="17">SUM(C31:N31)</f>
        <v>26356</v>
      </c>
      <c r="P31" s="37"/>
    </row>
    <row r="32" spans="2:16" ht="12.75" customHeight="1" thickTop="1" x14ac:dyDescent="0.2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 x14ac:dyDescent="0.2">
      <c r="B33" s="88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 x14ac:dyDescent="0.2">
      <c r="B34" s="88"/>
      <c r="C34" s="46">
        <v>3</v>
      </c>
      <c r="D34" s="46">
        <v>20</v>
      </c>
      <c r="E34" s="46">
        <v>47</v>
      </c>
      <c r="F34" s="46">
        <v>46</v>
      </c>
      <c r="G34" s="46">
        <v>49</v>
      </c>
      <c r="H34" s="46">
        <v>33</v>
      </c>
      <c r="I34" s="46">
        <v>53</v>
      </c>
      <c r="J34" s="46">
        <v>42</v>
      </c>
      <c r="K34" s="46">
        <v>83</v>
      </c>
      <c r="L34" s="46"/>
      <c r="M34" s="46"/>
      <c r="N34" s="46"/>
      <c r="O34" s="46">
        <f>SUM(C34:N34)</f>
        <v>376</v>
      </c>
      <c r="P34" s="37"/>
    </row>
    <row r="35" spans="1:19" ht="12.75" customHeight="1" x14ac:dyDescent="0.2">
      <c r="B35" s="18"/>
      <c r="C35" s="44"/>
      <c r="D35" s="44"/>
      <c r="E35" s="44"/>
      <c r="F35" s="44"/>
      <c r="G35" s="44"/>
      <c r="H35" s="44" t="s">
        <v>105</v>
      </c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 x14ac:dyDescent="0.25">
      <c r="B36" s="19"/>
      <c r="C36" s="22"/>
      <c r="D36" s="22"/>
      <c r="E36" s="22"/>
      <c r="F36" s="47"/>
      <c r="G36" s="22"/>
      <c r="H36" s="47" t="s">
        <v>106</v>
      </c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 x14ac:dyDescent="0.25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 x14ac:dyDescent="0.2">
      <c r="B38" s="21" t="s">
        <v>32</v>
      </c>
      <c r="C38" s="3">
        <v>13253</v>
      </c>
      <c r="D38" s="3">
        <v>11123</v>
      </c>
      <c r="E38" s="3">
        <v>21222</v>
      </c>
      <c r="F38" s="3">
        <v>24404</v>
      </c>
      <c r="G38" s="3">
        <v>20362</v>
      </c>
      <c r="H38" s="3">
        <v>22451</v>
      </c>
      <c r="I38" s="3">
        <v>29924</v>
      </c>
      <c r="J38" s="3">
        <v>24354</v>
      </c>
      <c r="K38" s="3">
        <v>21959</v>
      </c>
      <c r="L38" s="3"/>
      <c r="M38" s="3"/>
      <c r="N38" s="3"/>
      <c r="O38" s="7">
        <v>189052</v>
      </c>
      <c r="P38" s="53"/>
    </row>
    <row r="39" spans="1:19" ht="12" x14ac:dyDescent="0.2">
      <c r="B39" s="12" t="s">
        <v>33</v>
      </c>
      <c r="C39" s="3">
        <v>11259</v>
      </c>
      <c r="D39" s="3">
        <v>9380</v>
      </c>
      <c r="E39" s="3">
        <v>17371</v>
      </c>
      <c r="F39" s="3">
        <v>19976</v>
      </c>
      <c r="G39" s="3">
        <v>16556</v>
      </c>
      <c r="H39" s="3">
        <v>18264</v>
      </c>
      <c r="I39" s="3">
        <v>23604</v>
      </c>
      <c r="J39" s="3">
        <v>19875</v>
      </c>
      <c r="K39" s="3">
        <v>17890</v>
      </c>
      <c r="L39" s="3"/>
      <c r="M39" s="3"/>
      <c r="N39" s="3"/>
      <c r="O39" s="7">
        <f t="shared" ref="O39:O40" si="18">SUM(C39:N39)</f>
        <v>154175</v>
      </c>
      <c r="P39" s="54"/>
    </row>
    <row r="40" spans="1:19" ht="12" x14ac:dyDescent="0.2">
      <c r="B40" s="12" t="s">
        <v>34</v>
      </c>
      <c r="C40" s="3">
        <v>1994</v>
      </c>
      <c r="D40" s="3">
        <v>1743</v>
      </c>
      <c r="E40" s="3">
        <v>3851</v>
      </c>
      <c r="F40" s="3">
        <v>4428</v>
      </c>
      <c r="G40" s="3">
        <v>3806</v>
      </c>
      <c r="H40" s="3">
        <v>4187</v>
      </c>
      <c r="I40" s="3">
        <v>6320</v>
      </c>
      <c r="J40" s="3">
        <v>4479</v>
      </c>
      <c r="K40" s="3">
        <v>4069</v>
      </c>
      <c r="L40" s="3"/>
      <c r="M40" s="3"/>
      <c r="N40" s="3"/>
      <c r="O40" s="7">
        <f t="shared" si="18"/>
        <v>34877</v>
      </c>
      <c r="P40" s="54"/>
    </row>
    <row r="41" spans="1:19" ht="9.9499999999999993" customHeight="1" thickBot="1" x14ac:dyDescent="0.25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 x14ac:dyDescent="0.25">
      <c r="B42" s="25"/>
      <c r="C42" s="99" t="s">
        <v>109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1"/>
    </row>
    <row r="43" spans="1:19" ht="13.5" thickTop="1" thickBot="1" x14ac:dyDescent="0.25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 x14ac:dyDescent="0.2">
      <c r="B44" s="13" t="s">
        <v>91</v>
      </c>
      <c r="C44" s="30">
        <v>8</v>
      </c>
      <c r="D44" s="30">
        <v>5.55</v>
      </c>
      <c r="E44" s="30">
        <v>16.260000000000002</v>
      </c>
      <c r="F44" s="30">
        <v>18.690000000000001</v>
      </c>
      <c r="G44" s="31">
        <v>15.44</v>
      </c>
      <c r="H44" s="31">
        <v>17.07</v>
      </c>
      <c r="I44" s="30">
        <v>27.29</v>
      </c>
      <c r="J44" s="30">
        <v>29.35</v>
      </c>
      <c r="K44" s="30">
        <v>26.66</v>
      </c>
      <c r="L44" s="30"/>
      <c r="M44" s="30"/>
      <c r="N44" s="30"/>
      <c r="O44" s="29">
        <f>AVERAGE(C44:N44)</f>
        <v>18.256666666666664</v>
      </c>
      <c r="S44" s="23">
        <v>1</v>
      </c>
    </row>
    <row r="45" spans="1:19" ht="9.9499999999999993" customHeight="1" x14ac:dyDescent="0.2">
      <c r="B45" s="14" t="s">
        <v>38</v>
      </c>
      <c r="C45" s="27">
        <v>23</v>
      </c>
      <c r="D45" s="27">
        <v>20.59</v>
      </c>
      <c r="E45" s="27">
        <v>23.69</v>
      </c>
      <c r="F45" s="27">
        <v>27.24</v>
      </c>
      <c r="G45" s="28">
        <v>22.5</v>
      </c>
      <c r="H45" s="28">
        <v>24.87</v>
      </c>
      <c r="I45" s="27">
        <v>38.81</v>
      </c>
      <c r="J45" s="27">
        <v>36.31</v>
      </c>
      <c r="K45" s="27">
        <v>34.6</v>
      </c>
      <c r="L45" s="27"/>
      <c r="M45" s="27"/>
      <c r="N45" s="27"/>
      <c r="O45" s="29">
        <f t="shared" ref="O45:O71" si="19">AVERAGE(C45:N45)</f>
        <v>27.956666666666663</v>
      </c>
    </row>
    <row r="46" spans="1:19" ht="9.9499999999999993" customHeight="1" x14ac:dyDescent="0.2">
      <c r="B46" s="14" t="s">
        <v>92</v>
      </c>
      <c r="C46" s="27">
        <v>14</v>
      </c>
      <c r="D46" s="27">
        <v>6.83</v>
      </c>
      <c r="E46" s="27">
        <v>7.19</v>
      </c>
      <c r="F46" s="27">
        <v>8.26</v>
      </c>
      <c r="G46" s="28">
        <v>6.83</v>
      </c>
      <c r="H46" s="28">
        <v>7.54</v>
      </c>
      <c r="I46" s="27">
        <v>8.0500000000000007</v>
      </c>
      <c r="J46" s="27">
        <v>14.32</v>
      </c>
      <c r="K46" s="27">
        <v>7.39</v>
      </c>
      <c r="L46" s="27"/>
      <c r="M46" s="27"/>
      <c r="N46" s="27"/>
      <c r="O46" s="29">
        <f t="shared" si="19"/>
        <v>8.9344444444444449</v>
      </c>
      <c r="P46" s="23" t="s">
        <v>25</v>
      </c>
    </row>
    <row r="47" spans="1:19" ht="9.9499999999999993" customHeight="1" x14ac:dyDescent="0.2">
      <c r="B47" s="14" t="s">
        <v>93</v>
      </c>
      <c r="C47" s="27">
        <v>33.71</v>
      </c>
      <c r="D47" s="27">
        <v>42.67</v>
      </c>
      <c r="E47" s="27">
        <v>70.17</v>
      </c>
      <c r="F47" s="27">
        <v>80.69</v>
      </c>
      <c r="G47" s="28">
        <v>66.66</v>
      </c>
      <c r="H47" s="28">
        <v>73.67</v>
      </c>
      <c r="I47" s="27">
        <v>70.849999999999994</v>
      </c>
      <c r="J47" s="27">
        <v>61.77</v>
      </c>
      <c r="K47" s="27">
        <v>54.91</v>
      </c>
      <c r="L47" s="27"/>
      <c r="M47" s="27"/>
      <c r="N47" s="27"/>
      <c r="O47" s="29">
        <f t="shared" si="19"/>
        <v>61.67777777777777</v>
      </c>
    </row>
    <row r="48" spans="1:19" ht="9.9499999999999993" customHeight="1" x14ac:dyDescent="0.2">
      <c r="B48" s="14" t="s">
        <v>94</v>
      </c>
      <c r="C48" s="27" t="s">
        <v>110</v>
      </c>
      <c r="D48" s="27" t="s">
        <v>110</v>
      </c>
      <c r="E48" s="27" t="s">
        <v>110</v>
      </c>
      <c r="F48" s="27" t="s">
        <v>110</v>
      </c>
      <c r="G48" s="28" t="s">
        <v>110</v>
      </c>
      <c r="H48" s="28" t="s">
        <v>110</v>
      </c>
      <c r="I48" s="27" t="s">
        <v>110</v>
      </c>
      <c r="J48" s="27" t="s">
        <v>110</v>
      </c>
      <c r="K48" s="27" t="s">
        <v>110</v>
      </c>
      <c r="L48" s="27"/>
      <c r="M48" s="27"/>
      <c r="N48" s="27"/>
      <c r="O48" s="29" t="e">
        <f t="shared" si="19"/>
        <v>#DIV/0!</v>
      </c>
    </row>
    <row r="49" spans="2:15" ht="9.9499999999999993" customHeight="1" x14ac:dyDescent="0.2">
      <c r="B49" s="14" t="s">
        <v>42</v>
      </c>
      <c r="C49" s="27">
        <v>26</v>
      </c>
      <c r="D49" s="27">
        <v>21.03</v>
      </c>
      <c r="E49" s="27">
        <v>28.96</v>
      </c>
      <c r="F49" s="27">
        <v>33.299999999999997</v>
      </c>
      <c r="G49" s="28">
        <v>27.51</v>
      </c>
      <c r="H49" s="28">
        <v>30.4</v>
      </c>
      <c r="I49" s="27">
        <v>42.21</v>
      </c>
      <c r="J49" s="27">
        <v>33.130000000000003</v>
      </c>
      <c r="K49" s="27">
        <v>47.14</v>
      </c>
      <c r="L49" s="27"/>
      <c r="M49" s="27"/>
      <c r="N49" s="27"/>
      <c r="O49" s="29">
        <f t="shared" si="19"/>
        <v>32.186666666666667</v>
      </c>
    </row>
    <row r="50" spans="2:15" ht="9.9499999999999993" customHeight="1" x14ac:dyDescent="0.2">
      <c r="B50" s="14" t="s">
        <v>95</v>
      </c>
      <c r="C50" s="27">
        <v>22</v>
      </c>
      <c r="D50" s="27">
        <v>26.54</v>
      </c>
      <c r="E50" s="27">
        <v>31.89</v>
      </c>
      <c r="F50" s="27">
        <v>36.67</v>
      </c>
      <c r="G50" s="28">
        <v>30.29</v>
      </c>
      <c r="H50" s="28">
        <v>33.479999999999997</v>
      </c>
      <c r="I50" s="27">
        <v>47.33</v>
      </c>
      <c r="J50" s="27">
        <v>27.45</v>
      </c>
      <c r="K50" s="27">
        <v>31.77</v>
      </c>
      <c r="L50" s="27"/>
      <c r="M50" s="27"/>
      <c r="N50" s="27"/>
      <c r="O50" s="29">
        <f t="shared" si="19"/>
        <v>31.935555555555553</v>
      </c>
    </row>
    <row r="51" spans="2:15" ht="9.9499999999999993" customHeight="1" x14ac:dyDescent="0.2">
      <c r="B51" s="14" t="s">
        <v>44</v>
      </c>
      <c r="C51" s="27">
        <v>5</v>
      </c>
      <c r="D51" s="27">
        <v>11.73</v>
      </c>
      <c r="E51" s="27">
        <v>16.32</v>
      </c>
      <c r="F51" s="27">
        <v>18.760000000000002</v>
      </c>
      <c r="G51" s="28">
        <v>15.5</v>
      </c>
      <c r="H51" s="28">
        <v>17.13</v>
      </c>
      <c r="I51" s="27">
        <v>27.54</v>
      </c>
      <c r="J51" s="27">
        <v>20.399999999999999</v>
      </c>
      <c r="K51" s="27">
        <v>23.05</v>
      </c>
      <c r="L51" s="27"/>
      <c r="M51" s="27"/>
      <c r="N51" s="27"/>
      <c r="O51" s="29">
        <f t="shared" si="19"/>
        <v>17.27</v>
      </c>
    </row>
    <row r="52" spans="2:15" ht="9.9499999999999993" customHeight="1" x14ac:dyDescent="0.2">
      <c r="B52" s="14" t="s">
        <v>96</v>
      </c>
      <c r="C52" s="27">
        <v>4.76</v>
      </c>
      <c r="D52" s="27">
        <v>8.69</v>
      </c>
      <c r="E52" s="27">
        <v>13.74</v>
      </c>
      <c r="F52" s="27">
        <v>15.8</v>
      </c>
      <c r="G52" s="28">
        <v>13.05</v>
      </c>
      <c r="H52" s="28">
        <v>14.42</v>
      </c>
      <c r="I52" s="27">
        <v>17.61</v>
      </c>
      <c r="J52" s="27">
        <v>16.95</v>
      </c>
      <c r="K52" s="27">
        <v>17.61</v>
      </c>
      <c r="L52" s="27"/>
      <c r="M52" s="27"/>
      <c r="N52" s="27"/>
      <c r="O52" s="29">
        <f t="shared" si="19"/>
        <v>13.625555555555556</v>
      </c>
    </row>
    <row r="53" spans="2:15" ht="9.9499999999999993" customHeight="1" x14ac:dyDescent="0.2">
      <c r="B53" s="14" t="s">
        <v>97</v>
      </c>
      <c r="C53" s="27">
        <v>23</v>
      </c>
      <c r="D53" s="27">
        <v>14.34</v>
      </c>
      <c r="E53" s="27">
        <v>26.05</v>
      </c>
      <c r="F53" s="27">
        <v>29.95</v>
      </c>
      <c r="G53" s="28">
        <v>24.74</v>
      </c>
      <c r="H53" s="28">
        <v>27.35</v>
      </c>
      <c r="I53" s="27">
        <v>40.4</v>
      </c>
      <c r="J53" s="27">
        <v>31.62</v>
      </c>
      <c r="K53" s="27">
        <v>24.48</v>
      </c>
      <c r="L53" s="27"/>
      <c r="M53" s="27"/>
      <c r="N53" s="27"/>
      <c r="O53" s="29">
        <f t="shared" si="19"/>
        <v>26.88111111111111</v>
      </c>
    </row>
    <row r="54" spans="2:15" ht="9.9499999999999993" customHeight="1" x14ac:dyDescent="0.2">
      <c r="B54" s="14" t="s">
        <v>98</v>
      </c>
      <c r="C54" s="27" t="s">
        <v>110</v>
      </c>
      <c r="D54" s="27" t="s">
        <v>110</v>
      </c>
      <c r="E54" s="27" t="s">
        <v>110</v>
      </c>
      <c r="F54" s="27" t="s">
        <v>110</v>
      </c>
      <c r="G54" s="28" t="s">
        <v>110</v>
      </c>
      <c r="H54" s="28" t="s">
        <v>110</v>
      </c>
      <c r="I54" s="27" t="s">
        <v>110</v>
      </c>
      <c r="J54" s="27" t="s">
        <v>110</v>
      </c>
      <c r="K54" s="27" t="s">
        <v>110</v>
      </c>
      <c r="L54" s="27"/>
      <c r="M54" s="27"/>
      <c r="N54" s="27"/>
      <c r="O54" s="29" t="e">
        <f t="shared" si="19"/>
        <v>#DIV/0!</v>
      </c>
    </row>
    <row r="55" spans="2:15" ht="9.9499999999999993" customHeight="1" x14ac:dyDescent="0.2">
      <c r="B55" s="14" t="s">
        <v>48</v>
      </c>
      <c r="C55" s="27">
        <v>2</v>
      </c>
      <c r="D55" s="27">
        <v>1.98</v>
      </c>
      <c r="E55" s="27">
        <v>12.69</v>
      </c>
      <c r="F55" s="27">
        <v>14.59</v>
      </c>
      <c r="G55" s="28">
        <v>12.05</v>
      </c>
      <c r="H55" s="28">
        <v>13.32</v>
      </c>
      <c r="I55" s="27">
        <v>25.39</v>
      </c>
      <c r="J55" s="27">
        <v>13.48</v>
      </c>
      <c r="K55" s="27">
        <v>7.93</v>
      </c>
      <c r="L55" s="27"/>
      <c r="M55" s="27"/>
      <c r="N55" s="27"/>
      <c r="O55" s="29">
        <f t="shared" si="19"/>
        <v>11.492222222222223</v>
      </c>
    </row>
    <row r="56" spans="2:15" ht="9.9499999999999993" customHeight="1" x14ac:dyDescent="0.2">
      <c r="B56" s="14" t="s">
        <v>99</v>
      </c>
      <c r="C56" s="27" t="s">
        <v>110</v>
      </c>
      <c r="D56" s="27" t="s">
        <v>110</v>
      </c>
      <c r="E56" s="27" t="s">
        <v>110</v>
      </c>
      <c r="F56" s="27" t="s">
        <v>110</v>
      </c>
      <c r="G56" s="28" t="s">
        <v>110</v>
      </c>
      <c r="H56" s="28" t="s">
        <v>110</v>
      </c>
      <c r="I56" s="27" t="s">
        <v>110</v>
      </c>
      <c r="J56" s="27" t="s">
        <v>110</v>
      </c>
      <c r="K56" s="27" t="s">
        <v>110</v>
      </c>
      <c r="L56" s="27"/>
      <c r="M56" s="27"/>
      <c r="N56" s="27"/>
      <c r="O56" s="29" t="e">
        <f t="shared" si="19"/>
        <v>#DIV/0!</v>
      </c>
    </row>
    <row r="57" spans="2:15" ht="9.9499999999999993" customHeight="1" x14ac:dyDescent="0.2">
      <c r="B57" s="14" t="s">
        <v>100</v>
      </c>
      <c r="C57" s="27">
        <v>20</v>
      </c>
      <c r="D57" s="27">
        <v>12.49</v>
      </c>
      <c r="E57" s="27">
        <v>40.17</v>
      </c>
      <c r="F57" s="27">
        <v>46.19</v>
      </c>
      <c r="G57" s="28">
        <v>38.159999999999997</v>
      </c>
      <c r="H57" s="28">
        <v>42.17</v>
      </c>
      <c r="I57" s="27">
        <v>61.54</v>
      </c>
      <c r="J57" s="27">
        <v>37.69</v>
      </c>
      <c r="K57" s="27">
        <v>44.75</v>
      </c>
      <c r="L57" s="27"/>
      <c r="M57" s="27"/>
      <c r="N57" s="27"/>
      <c r="O57" s="29">
        <f t="shared" si="19"/>
        <v>38.128888888888895</v>
      </c>
    </row>
    <row r="58" spans="2:15" ht="9.9499999999999993" customHeight="1" x14ac:dyDescent="0.2">
      <c r="B58" s="14" t="s">
        <v>51</v>
      </c>
      <c r="C58" s="27">
        <v>26.7</v>
      </c>
      <c r="D58" s="27">
        <v>21.08</v>
      </c>
      <c r="E58" s="27">
        <v>32.17</v>
      </c>
      <c r="F58" s="27">
        <v>36.99</v>
      </c>
      <c r="G58" s="28">
        <v>30.56</v>
      </c>
      <c r="H58" s="28">
        <v>33.770000000000003</v>
      </c>
      <c r="I58" s="27">
        <v>48.14</v>
      </c>
      <c r="J58" s="27">
        <v>66.91</v>
      </c>
      <c r="K58" s="27">
        <v>60.17</v>
      </c>
      <c r="L58" s="27"/>
      <c r="M58" s="27"/>
      <c r="N58" s="27"/>
      <c r="O58" s="29">
        <f t="shared" si="19"/>
        <v>39.610000000000007</v>
      </c>
    </row>
    <row r="59" spans="2:15" ht="9.9499999999999993" customHeight="1" x14ac:dyDescent="0.2">
      <c r="B59" s="24" t="s">
        <v>52</v>
      </c>
      <c r="C59" s="32">
        <v>34.270000000000003</v>
      </c>
      <c r="D59" s="32">
        <v>25.06</v>
      </c>
      <c r="E59" s="32">
        <v>32.06</v>
      </c>
      <c r="F59" s="32">
        <v>36.86</v>
      </c>
      <c r="G59" s="33">
        <v>30.45</v>
      </c>
      <c r="H59" s="33">
        <v>33.659999999999997</v>
      </c>
      <c r="I59" s="32">
        <v>43.09</v>
      </c>
      <c r="J59" s="32">
        <v>37.21</v>
      </c>
      <c r="K59" s="32">
        <v>41.99</v>
      </c>
      <c r="L59" s="32"/>
      <c r="M59" s="32"/>
      <c r="N59" s="32"/>
      <c r="O59" s="29">
        <f t="shared" si="19"/>
        <v>34.961111111111109</v>
      </c>
    </row>
    <row r="60" spans="2:15" ht="9.9499999999999993" customHeight="1" x14ac:dyDescent="0.2">
      <c r="B60" s="24" t="s">
        <v>101</v>
      </c>
      <c r="C60" s="32">
        <v>3.89</v>
      </c>
      <c r="D60" s="32">
        <v>5.84</v>
      </c>
      <c r="E60" s="32">
        <v>35.71</v>
      </c>
      <c r="F60" s="32">
        <v>41.06</v>
      </c>
      <c r="G60" s="33">
        <v>33.92</v>
      </c>
      <c r="H60" s="33">
        <v>37.49</v>
      </c>
      <c r="I60" s="32">
        <v>23.37</v>
      </c>
      <c r="J60" s="32">
        <v>26.94</v>
      </c>
      <c r="K60" s="32">
        <v>21.03</v>
      </c>
      <c r="L60" s="32"/>
      <c r="M60" s="32"/>
      <c r="N60" s="32"/>
      <c r="O60" s="29">
        <f t="shared" si="19"/>
        <v>25.472222222222221</v>
      </c>
    </row>
    <row r="61" spans="2:15" ht="9.9499999999999993" customHeight="1" x14ac:dyDescent="0.2">
      <c r="B61" s="14" t="s">
        <v>54</v>
      </c>
      <c r="C61" s="27">
        <v>10</v>
      </c>
      <c r="D61" s="27">
        <v>4.16</v>
      </c>
      <c r="E61" s="27">
        <v>44.64</v>
      </c>
      <c r="F61" s="27">
        <v>51.33</v>
      </c>
      <c r="G61" s="28">
        <v>42.4</v>
      </c>
      <c r="H61" s="28">
        <v>48.87</v>
      </c>
      <c r="I61" s="27">
        <v>70.47</v>
      </c>
      <c r="J61" s="27">
        <v>56.54</v>
      </c>
      <c r="K61" s="27">
        <v>50.67</v>
      </c>
      <c r="L61" s="27"/>
      <c r="M61" s="27"/>
      <c r="N61" s="27"/>
      <c r="O61" s="29">
        <f t="shared" si="19"/>
        <v>42.120000000000005</v>
      </c>
    </row>
    <row r="62" spans="2:15" ht="9.9499999999999993" customHeight="1" x14ac:dyDescent="0.2">
      <c r="B62" s="14" t="s">
        <v>55</v>
      </c>
      <c r="C62" s="27">
        <v>42.67</v>
      </c>
      <c r="D62" s="27">
        <v>42.85</v>
      </c>
      <c r="E62" s="27">
        <v>50.88</v>
      </c>
      <c r="F62" s="27">
        <v>58.51</v>
      </c>
      <c r="G62" s="28">
        <v>48.33</v>
      </c>
      <c r="H62" s="28">
        <v>53.42</v>
      </c>
      <c r="I62" s="27">
        <v>55.93</v>
      </c>
      <c r="J62" s="27">
        <v>50.49</v>
      </c>
      <c r="K62" s="27">
        <v>56.24</v>
      </c>
      <c r="L62" s="27"/>
      <c r="M62" s="27"/>
      <c r="N62" s="27"/>
      <c r="O62" s="29">
        <f t="shared" si="19"/>
        <v>51.035555555555561</v>
      </c>
    </row>
    <row r="63" spans="2:15" ht="9.9499999999999993" customHeight="1" x14ac:dyDescent="0.2">
      <c r="B63" s="24" t="s">
        <v>56</v>
      </c>
      <c r="C63" s="32">
        <v>65</v>
      </c>
      <c r="D63" s="32">
        <v>60.11</v>
      </c>
      <c r="E63" s="32">
        <v>58.58</v>
      </c>
      <c r="F63" s="32">
        <v>67.36</v>
      </c>
      <c r="G63" s="33">
        <v>55.65</v>
      </c>
      <c r="H63" s="33">
        <v>61.5</v>
      </c>
      <c r="I63" s="32">
        <v>77.14</v>
      </c>
      <c r="J63" s="32">
        <v>74.989999999999995</v>
      </c>
      <c r="K63" s="32">
        <v>75.7</v>
      </c>
      <c r="L63" s="32"/>
      <c r="M63" s="32"/>
      <c r="N63" s="32"/>
      <c r="O63" s="29">
        <f t="shared" si="19"/>
        <v>66.225555555555559</v>
      </c>
    </row>
    <row r="64" spans="2:15" ht="12" x14ac:dyDescent="0.2">
      <c r="B64" s="24" t="s">
        <v>87</v>
      </c>
      <c r="C64" s="32">
        <v>39.909999999999997</v>
      </c>
      <c r="D64" s="32">
        <v>37.57</v>
      </c>
      <c r="E64" s="32">
        <v>44.42</v>
      </c>
      <c r="F64" s="32">
        <v>51.08</v>
      </c>
      <c r="G64" s="33">
        <v>42.19</v>
      </c>
      <c r="H64" s="33">
        <v>46.64</v>
      </c>
      <c r="I64" s="32">
        <v>48.49</v>
      </c>
      <c r="J64" s="32">
        <v>44.1</v>
      </c>
      <c r="K64" s="32">
        <v>49.04</v>
      </c>
      <c r="L64" s="32"/>
      <c r="M64" s="32"/>
      <c r="N64" s="32"/>
      <c r="O64" s="29">
        <f t="shared" si="19"/>
        <v>44.826666666666675</v>
      </c>
    </row>
    <row r="65" spans="2:15" ht="9.9499999999999993" customHeight="1" x14ac:dyDescent="0.2">
      <c r="B65" s="24" t="s">
        <v>88</v>
      </c>
      <c r="C65" s="32">
        <v>26.8</v>
      </c>
      <c r="D65" s="32">
        <v>32.49</v>
      </c>
      <c r="E65" s="32">
        <v>45.71</v>
      </c>
      <c r="F65" s="32">
        <v>52.56</v>
      </c>
      <c r="G65" s="33">
        <v>43.42</v>
      </c>
      <c r="H65" s="33">
        <v>47.99</v>
      </c>
      <c r="I65" s="32">
        <v>73.989999999999995</v>
      </c>
      <c r="J65" s="32">
        <v>67.489999999999995</v>
      </c>
      <c r="K65" s="32">
        <v>54.28</v>
      </c>
      <c r="L65" s="32"/>
      <c r="M65" s="32"/>
      <c r="N65" s="32"/>
      <c r="O65" s="29">
        <f t="shared" si="19"/>
        <v>49.414444444444449</v>
      </c>
    </row>
    <row r="66" spans="2:15" ht="9.9499999999999993" customHeight="1" x14ac:dyDescent="0.2">
      <c r="B66" s="24" t="s">
        <v>89</v>
      </c>
      <c r="C66" s="32">
        <v>70</v>
      </c>
      <c r="D66" s="32">
        <v>99.4</v>
      </c>
      <c r="E66" s="32">
        <v>100</v>
      </c>
      <c r="F66" s="32">
        <v>100</v>
      </c>
      <c r="G66" s="33">
        <v>95</v>
      </c>
      <c r="H66" s="33">
        <v>100</v>
      </c>
      <c r="I66" s="32">
        <v>96.18</v>
      </c>
      <c r="J66" s="32">
        <v>86.9</v>
      </c>
      <c r="K66" s="32">
        <v>85.71</v>
      </c>
      <c r="L66" s="32"/>
      <c r="M66" s="32"/>
      <c r="N66" s="32"/>
      <c r="O66" s="29">
        <f t="shared" si="19"/>
        <v>92.576666666666654</v>
      </c>
    </row>
    <row r="67" spans="2:15" ht="9.9499999999999993" customHeight="1" x14ac:dyDescent="0.2">
      <c r="B67" s="24" t="s">
        <v>90</v>
      </c>
      <c r="C67" s="32">
        <v>16.100000000000001</v>
      </c>
      <c r="D67" s="32">
        <v>15.62</v>
      </c>
      <c r="E67" s="32">
        <v>41.96</v>
      </c>
      <c r="F67" s="32">
        <v>48.25</v>
      </c>
      <c r="G67" s="33">
        <v>39.86</v>
      </c>
      <c r="H67" s="33">
        <v>44.05</v>
      </c>
      <c r="I67" s="32">
        <v>69.2</v>
      </c>
      <c r="J67" s="32">
        <v>48.4</v>
      </c>
      <c r="K67" s="32">
        <v>41.78</v>
      </c>
      <c r="L67" s="32"/>
      <c r="M67" s="32"/>
      <c r="N67" s="32"/>
      <c r="O67" s="29">
        <f t="shared" si="19"/>
        <v>40.580000000000005</v>
      </c>
    </row>
    <row r="68" spans="2:15" ht="11.25" customHeight="1" x14ac:dyDescent="0.2">
      <c r="B68" s="24" t="s">
        <v>102</v>
      </c>
      <c r="C68" s="32">
        <v>5</v>
      </c>
      <c r="D68" s="32">
        <v>7.31</v>
      </c>
      <c r="E68" s="32">
        <v>11.06</v>
      </c>
      <c r="F68" s="32">
        <v>12.71</v>
      </c>
      <c r="G68" s="32">
        <v>10.5</v>
      </c>
      <c r="H68" s="32">
        <v>11.61</v>
      </c>
      <c r="I68" s="32">
        <v>35.56</v>
      </c>
      <c r="J68" s="32">
        <v>36.42</v>
      </c>
      <c r="K68" s="32">
        <v>27.42</v>
      </c>
      <c r="L68" s="32"/>
      <c r="M68" s="32"/>
      <c r="N68" s="32"/>
      <c r="O68" s="29">
        <f t="shared" si="19"/>
        <v>17.510000000000005</v>
      </c>
    </row>
    <row r="69" spans="2:15" ht="9.9499999999999993" customHeight="1" x14ac:dyDescent="0.2">
      <c r="B69" s="74" t="s">
        <v>104</v>
      </c>
      <c r="C69" s="59">
        <v>17</v>
      </c>
      <c r="D69" s="59">
        <v>13.68</v>
      </c>
      <c r="E69" s="76">
        <v>30.94</v>
      </c>
      <c r="F69" s="59">
        <v>35.58</v>
      </c>
      <c r="G69" s="59">
        <v>29.39</v>
      </c>
      <c r="H69" s="59">
        <v>32.479999999999997</v>
      </c>
      <c r="I69" s="76">
        <v>45.83</v>
      </c>
      <c r="J69" s="76">
        <v>64.88</v>
      </c>
      <c r="K69" s="76">
        <v>49.04</v>
      </c>
      <c r="L69" s="74"/>
      <c r="M69" s="74"/>
      <c r="N69" s="76"/>
      <c r="O69" s="29">
        <f t="shared" si="19"/>
        <v>35.424444444444447</v>
      </c>
    </row>
    <row r="70" spans="2:15" ht="9.9499999999999993" customHeight="1" x14ac:dyDescent="0.2">
      <c r="B70" s="74" t="s">
        <v>111</v>
      </c>
      <c r="C70" s="59">
        <v>39</v>
      </c>
      <c r="D70" s="59">
        <v>45.12</v>
      </c>
      <c r="E70" s="76">
        <v>37.85</v>
      </c>
      <c r="F70" s="59">
        <v>43.52</v>
      </c>
      <c r="G70" s="59">
        <v>35.950000000000003</v>
      </c>
      <c r="H70" s="59">
        <v>39.74</v>
      </c>
      <c r="I70" s="76">
        <v>63.71</v>
      </c>
      <c r="J70" s="76">
        <v>54.28</v>
      </c>
      <c r="K70" s="76">
        <v>63.42</v>
      </c>
      <c r="L70" s="74"/>
      <c r="M70" s="74"/>
      <c r="N70" s="76"/>
      <c r="O70" s="29">
        <f t="shared" si="19"/>
        <v>46.954444444444441</v>
      </c>
    </row>
    <row r="71" spans="2:15" ht="9.9499999999999993" customHeight="1" x14ac:dyDescent="0.2">
      <c r="B71" s="74" t="s">
        <v>112</v>
      </c>
      <c r="C71" s="59">
        <v>50</v>
      </c>
      <c r="D71" s="59">
        <v>23.21</v>
      </c>
      <c r="E71" s="76">
        <v>42.25</v>
      </c>
      <c r="F71" s="59">
        <v>48.58</v>
      </c>
      <c r="G71" s="59">
        <v>40.130000000000003</v>
      </c>
      <c r="H71" s="59">
        <v>44.36</v>
      </c>
      <c r="I71" s="76">
        <v>62.27</v>
      </c>
      <c r="J71" s="76">
        <v>51.78</v>
      </c>
      <c r="K71" s="76">
        <v>65.930000000000007</v>
      </c>
      <c r="L71" s="74"/>
      <c r="M71" s="74"/>
      <c r="N71" s="76"/>
      <c r="O71" s="29">
        <f t="shared" si="19"/>
        <v>47.612222222222229</v>
      </c>
    </row>
    <row r="72" spans="2:15" ht="9.9499999999999993" customHeight="1" x14ac:dyDescent="0.2">
      <c r="B72" s="74" t="s">
        <v>103</v>
      </c>
      <c r="C72" s="75">
        <f t="shared" ref="C72" si="20">AVERAGE(C46:C71)</f>
        <v>25.948260869565214</v>
      </c>
      <c r="D72" s="75">
        <v>24.23</v>
      </c>
      <c r="E72" s="75">
        <v>35.83</v>
      </c>
      <c r="F72" s="75">
        <v>40.57</v>
      </c>
      <c r="G72" s="75">
        <v>34.01</v>
      </c>
      <c r="H72" s="75">
        <v>37.619999999999997</v>
      </c>
      <c r="I72" s="75">
        <v>48.81</v>
      </c>
      <c r="J72" s="75">
        <v>43.59</v>
      </c>
      <c r="K72" s="75">
        <v>42.5</v>
      </c>
      <c r="L72" s="75" t="e">
        <f t="shared" ref="L72:N72" si="21">AVERAGE(L46:L71)</f>
        <v>#DIV/0!</v>
      </c>
      <c r="M72" s="75" t="e">
        <f t="shared" si="21"/>
        <v>#DIV/0!</v>
      </c>
      <c r="N72" s="75" t="e">
        <f t="shared" si="21"/>
        <v>#DIV/0!</v>
      </c>
      <c r="O72" s="75" t="e">
        <f>AVERAGE(O46:O71)</f>
        <v>#DIV/0!</v>
      </c>
    </row>
    <row r="73" spans="2:15" ht="9.9499999999999993" customHeight="1" x14ac:dyDescent="0.2">
      <c r="N73" s="77"/>
    </row>
    <row r="74" spans="2:15" ht="9.9499999999999993" customHeight="1" x14ac:dyDescent="0.2">
      <c r="N74" s="77"/>
    </row>
  </sheetData>
  <mergeCells count="17">
    <mergeCell ref="B16:O16"/>
    <mergeCell ref="B17:B18"/>
    <mergeCell ref="C17:O17"/>
    <mergeCell ref="C42:O42"/>
    <mergeCell ref="B9:O9"/>
    <mergeCell ref="B25:O25"/>
    <mergeCell ref="B26:O26"/>
    <mergeCell ref="B27:B28"/>
    <mergeCell ref="C27:O27"/>
    <mergeCell ref="B33:B34"/>
    <mergeCell ref="B10:B11"/>
    <mergeCell ref="C10:O10"/>
    <mergeCell ref="B1:O1"/>
    <mergeCell ref="B2:O2"/>
    <mergeCell ref="B3:O3"/>
    <mergeCell ref="B4:B5"/>
    <mergeCell ref="C4:O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opLeftCell="B3" workbookViewId="0">
      <selection activeCell="D7" sqref="D7"/>
    </sheetView>
  </sheetViews>
  <sheetFormatPr baseColWidth="10" defaultRowHeight="9.9499999999999993" customHeight="1" x14ac:dyDescent="0.2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 x14ac:dyDescent="0.25">
      <c r="A1" s="34"/>
      <c r="B1" s="81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1:16" ht="12" customHeight="1" thickTop="1" thickBot="1" x14ac:dyDescent="0.25">
      <c r="B2" s="84" t="s">
        <v>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</row>
    <row r="3" spans="1:16" ht="12" customHeight="1" thickTop="1" thickBot="1" x14ac:dyDescent="0.25">
      <c r="B3" s="87" t="s">
        <v>2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</row>
    <row r="4" spans="1:16" ht="12.95" customHeight="1" thickTop="1" thickBot="1" x14ac:dyDescent="0.25">
      <c r="B4" s="88" t="s">
        <v>3</v>
      </c>
      <c r="C4" s="89">
        <v>2013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6" ht="24.75" thickTop="1" x14ac:dyDescent="0.2">
      <c r="B5" s="88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 x14ac:dyDescent="0.2">
      <c r="B6" s="13" t="s">
        <v>17</v>
      </c>
      <c r="C6" s="7">
        <f>'Primer quincena'!C6+'Segunda quincena '!C6</f>
        <v>297</v>
      </c>
      <c r="D6" s="7">
        <f>'Primer quincena'!D6+'Segunda quincena '!D6</f>
        <v>378</v>
      </c>
      <c r="E6" s="7">
        <f>'Primer quincena'!E6+'Segunda quincena '!E6</f>
        <v>2682</v>
      </c>
      <c r="F6" s="7">
        <f>'Primer quincena'!F6+'Segunda quincena '!F6</f>
        <v>3084</v>
      </c>
      <c r="G6" s="7">
        <f>'Primer quincena'!G6+'Segunda quincena '!G6</f>
        <v>2548</v>
      </c>
      <c r="H6" s="7">
        <f>'Primer quincena'!H6+'Segunda quincena '!H6</f>
        <v>2816</v>
      </c>
      <c r="I6" s="7">
        <f>'Primer quincena'!I6+'Segunda quincena '!I6</f>
        <v>3004</v>
      </c>
      <c r="J6" s="7">
        <f>'Primer quincena'!J6+'Segunda quincena '!J6</f>
        <v>2896</v>
      </c>
      <c r="K6" s="7">
        <f>'Primer quincena'!K6+'Segunda quincena '!K6</f>
        <v>196</v>
      </c>
      <c r="L6" s="7">
        <f>'Primer quincena'!L6+'Segunda quincena '!L6</f>
        <v>0</v>
      </c>
      <c r="M6" s="7">
        <f>'Primer quincena'!M6+'Segunda quincena '!M6</f>
        <v>0</v>
      </c>
      <c r="N6" s="7">
        <f>'Primer quincena'!N6+'Segunda quincena '!N6</f>
        <v>0</v>
      </c>
      <c r="O6" s="11">
        <f>SUM(C6:N6)</f>
        <v>17901</v>
      </c>
      <c r="P6" s="37"/>
    </row>
    <row r="7" spans="1:16" ht="17.25" customHeight="1" x14ac:dyDescent="0.2">
      <c r="B7" s="14" t="s">
        <v>18</v>
      </c>
      <c r="C7" s="7">
        <f>'Primer quincena'!C7+'Segunda quincena '!C7</f>
        <v>83</v>
      </c>
      <c r="D7" s="7">
        <f>'Primer quincena'!D7+'Segunda quincena '!D7</f>
        <v>62</v>
      </c>
      <c r="E7" s="7">
        <f>'Primer quincena'!E7+'Segunda quincena '!E7</f>
        <v>869</v>
      </c>
      <c r="F7" s="7">
        <f>'Primer quincena'!F7+'Segunda quincena '!F7</f>
        <v>999</v>
      </c>
      <c r="G7" s="7">
        <f>'Primer quincena'!G7+'Segunda quincena '!G7</f>
        <v>949</v>
      </c>
      <c r="H7" s="7">
        <f>'Primer quincena'!H7+'Segunda quincena '!H7</f>
        <v>1049</v>
      </c>
      <c r="I7" s="7">
        <f>'Primer quincena'!I7+'Segunda quincena '!I7</f>
        <v>973</v>
      </c>
      <c r="J7" s="7">
        <f>'Primer quincena'!J7+'Segunda quincena '!J7</f>
        <v>938</v>
      </c>
      <c r="K7" s="7">
        <f>'Primer quincena'!K7+'Segunda quincena '!K7</f>
        <v>57</v>
      </c>
      <c r="L7" s="7">
        <f>'Primer quincena'!L7+'Segunda quincena '!L7</f>
        <v>0</v>
      </c>
      <c r="M7" s="7">
        <f>'Primer quincena'!M7+'Segunda quincena '!M7</f>
        <v>0</v>
      </c>
      <c r="N7" s="7">
        <f>'Primer quincena'!N7+'Segunda quincena '!N7</f>
        <v>0</v>
      </c>
      <c r="O7" s="11">
        <f>SUM(C7:N7)</f>
        <v>5979</v>
      </c>
      <c r="P7" s="37"/>
    </row>
    <row r="8" spans="1:16" ht="15.75" customHeight="1" thickBot="1" x14ac:dyDescent="0.25">
      <c r="B8" s="15" t="s">
        <v>19</v>
      </c>
      <c r="C8" s="5">
        <f>SUM(C6:C7)</f>
        <v>380</v>
      </c>
      <c r="D8" s="5">
        <f t="shared" ref="D8:O8" si="0">SUM(D6:D7)</f>
        <v>440</v>
      </c>
      <c r="E8" s="5">
        <f t="shared" si="0"/>
        <v>3551</v>
      </c>
      <c r="F8" s="5">
        <f t="shared" si="0"/>
        <v>4083</v>
      </c>
      <c r="G8" s="5">
        <f t="shared" si="0"/>
        <v>3497</v>
      </c>
      <c r="H8" s="5">
        <f t="shared" si="0"/>
        <v>3865</v>
      </c>
      <c r="I8" s="5">
        <f t="shared" si="0"/>
        <v>3977</v>
      </c>
      <c r="J8" s="5">
        <f t="shared" si="0"/>
        <v>3834</v>
      </c>
      <c r="K8" s="5">
        <f t="shared" si="0"/>
        <v>253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23880</v>
      </c>
      <c r="P8" s="37"/>
    </row>
    <row r="9" spans="1:16" ht="12" customHeight="1" thickTop="1" thickBot="1" x14ac:dyDescent="0.25">
      <c r="B9" s="78" t="s">
        <v>20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37"/>
    </row>
    <row r="10" spans="1:16" ht="12.75" customHeight="1" thickBot="1" x14ac:dyDescent="0.25">
      <c r="B10" s="90" t="s">
        <v>3</v>
      </c>
      <c r="C10" s="92">
        <v>2013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37"/>
    </row>
    <row r="11" spans="1:16" ht="12" customHeight="1" thickTop="1" thickBot="1" x14ac:dyDescent="0.25">
      <c r="B11" s="91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 x14ac:dyDescent="0.2">
      <c r="B12" s="16" t="s">
        <v>21</v>
      </c>
      <c r="C12" s="7" t="e">
        <f>'Primer quincena'!C12+'Segunda quincena '!C12</f>
        <v>#VALUE!</v>
      </c>
      <c r="D12" s="7" t="e">
        <f>'Primer quincena'!D12+'Segunda quincena '!D12</f>
        <v>#VALUE!</v>
      </c>
      <c r="E12" s="7" t="e">
        <f>'Primer quincena'!E12+'Segunda quincena '!E12</f>
        <v>#VALUE!</v>
      </c>
      <c r="F12" s="7" t="e">
        <f>'Primer quincena'!F12+'Segunda quincena '!F12</f>
        <v>#VALUE!</v>
      </c>
      <c r="G12" s="7">
        <f>'Primer quincena'!G12+'Segunda quincena '!G12</f>
        <v>8</v>
      </c>
      <c r="H12" s="7">
        <f>'Primer quincena'!H12+'Segunda quincena '!H12</f>
        <v>8</v>
      </c>
      <c r="I12" s="7">
        <f>'Primer quincena'!I12+'Segunda quincena '!I12</f>
        <v>10</v>
      </c>
      <c r="J12" s="7">
        <f>'Primer quincena'!J12+'Segunda quincena '!J12</f>
        <v>6</v>
      </c>
      <c r="K12" s="7">
        <f>'Primer quincena'!K12+'Segunda quincena '!K12</f>
        <v>8</v>
      </c>
      <c r="L12" s="7">
        <f>'Primer quincena'!L12+'Segunda quincena '!L12</f>
        <v>0</v>
      </c>
      <c r="M12" s="7">
        <f>'Primer quincena'!M12+'Segunda quincena '!M12</f>
        <v>0</v>
      </c>
      <c r="N12" s="7">
        <f>'Primer quincena'!N12+'Segunda quincena '!N12</f>
        <v>0</v>
      </c>
      <c r="O12" s="9" t="e">
        <f>SUM(C12:N12)</f>
        <v>#VALUE!</v>
      </c>
      <c r="P12" s="37"/>
    </row>
    <row r="13" spans="1:16" ht="11.25" customHeight="1" x14ac:dyDescent="0.2">
      <c r="B13" s="17" t="s">
        <v>22</v>
      </c>
      <c r="C13" s="7" t="e">
        <f>'Primer quincena'!C13+'Segunda quincena '!C13</f>
        <v>#VALUE!</v>
      </c>
      <c r="D13" s="7" t="e">
        <f>'Primer quincena'!D13+'Segunda quincena '!D13</f>
        <v>#VALUE!</v>
      </c>
      <c r="E13" s="7" t="e">
        <f>'Primer quincena'!E13+'Segunda quincena '!E13</f>
        <v>#VALUE!</v>
      </c>
      <c r="F13" s="7" t="e">
        <f>'Primer quincena'!F13+'Segunda quincena '!F13</f>
        <v>#VALUE!</v>
      </c>
      <c r="G13" s="7">
        <f>'Primer quincena'!G13+'Segunda quincena '!G13</f>
        <v>54</v>
      </c>
      <c r="H13" s="7">
        <f>'Primer quincena'!H13+'Segunda quincena '!H13</f>
        <v>25</v>
      </c>
      <c r="I13" s="7">
        <f>'Primer quincena'!I13+'Segunda quincena '!I13</f>
        <v>134</v>
      </c>
      <c r="J13" s="7">
        <f>'Primer quincena'!J13+'Segunda quincena '!J13</f>
        <v>671</v>
      </c>
      <c r="K13" s="7">
        <f>'Primer quincena'!K13+'Segunda quincena '!K13</f>
        <v>57</v>
      </c>
      <c r="L13" s="7">
        <f>'Primer quincena'!L13+'Segunda quincena '!L13</f>
        <v>0</v>
      </c>
      <c r="M13" s="7">
        <f>'Primer quincena'!M13+'Segunda quincena '!M13</f>
        <v>0</v>
      </c>
      <c r="N13" s="7">
        <f>'Primer quincena'!N13+'Segunda quincena '!N13</f>
        <v>0</v>
      </c>
      <c r="O13" s="9" t="e">
        <f t="shared" ref="O13:O14" si="1">SUM(C13:N13)</f>
        <v>#VALUE!</v>
      </c>
      <c r="P13" s="37"/>
    </row>
    <row r="14" spans="1:16" ht="11.25" customHeight="1" x14ac:dyDescent="0.2">
      <c r="B14" s="17" t="s">
        <v>23</v>
      </c>
      <c r="C14" s="7" t="e">
        <f>'Primer quincena'!C14+'Segunda quincena '!C14</f>
        <v>#VALUE!</v>
      </c>
      <c r="D14" s="7" t="e">
        <f>'Primer quincena'!D14+'Segunda quincena '!D14</f>
        <v>#VALUE!</v>
      </c>
      <c r="E14" s="7" t="e">
        <f>'Primer quincena'!E14+'Segunda quincena '!E14</f>
        <v>#VALUE!</v>
      </c>
      <c r="F14" s="7" t="e">
        <f>'Primer quincena'!F14+'Segunda quincena '!F14</f>
        <v>#VALUE!</v>
      </c>
      <c r="G14" s="7">
        <f>'Primer quincena'!G14+'Segunda quincena '!G14</f>
        <v>24</v>
      </c>
      <c r="H14" s="7">
        <f>'Primer quincena'!H14+'Segunda quincena '!H14</f>
        <v>7</v>
      </c>
      <c r="I14" s="7">
        <f>'Primer quincena'!I14+'Segunda quincena '!I14</f>
        <v>14</v>
      </c>
      <c r="J14" s="7">
        <f>'Primer quincena'!J14+'Segunda quincena '!J14</f>
        <v>221</v>
      </c>
      <c r="K14" s="7">
        <f>'Primer quincena'!K14+'Segunda quincena '!K14</f>
        <v>14</v>
      </c>
      <c r="L14" s="7">
        <f>'Primer quincena'!L14+'Segunda quincena '!L14</f>
        <v>0</v>
      </c>
      <c r="M14" s="7">
        <f>'Primer quincena'!M14+'Segunda quincena '!M14</f>
        <v>0</v>
      </c>
      <c r="N14" s="7">
        <f>'Primer quincena'!N14+'Segunda quincena '!N14</f>
        <v>0</v>
      </c>
      <c r="O14" s="9" t="e">
        <f t="shared" si="1"/>
        <v>#VALUE!</v>
      </c>
      <c r="P14" s="37"/>
    </row>
    <row r="15" spans="1:16" ht="14.25" customHeight="1" thickBot="1" x14ac:dyDescent="0.25">
      <c r="B15" s="15" t="s">
        <v>19</v>
      </c>
      <c r="C15" s="4" t="e">
        <f>SUM(C13:C14)</f>
        <v>#VALUE!</v>
      </c>
      <c r="D15" s="4" t="e">
        <f t="shared" ref="D15:N15" si="2">SUM(D13:D14)</f>
        <v>#VALUE!</v>
      </c>
      <c r="E15" s="4" t="e">
        <f t="shared" si="2"/>
        <v>#VALUE!</v>
      </c>
      <c r="F15" s="4" t="e">
        <f t="shared" si="2"/>
        <v>#VALUE!</v>
      </c>
      <c r="G15" s="4">
        <f t="shared" si="2"/>
        <v>78</v>
      </c>
      <c r="H15" s="4">
        <f t="shared" si="2"/>
        <v>32</v>
      </c>
      <c r="I15" s="4">
        <f t="shared" si="2"/>
        <v>148</v>
      </c>
      <c r="J15" s="4">
        <f t="shared" si="2"/>
        <v>892</v>
      </c>
      <c r="K15" s="4">
        <f t="shared" si="2"/>
        <v>71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5">
        <v>5650</v>
      </c>
      <c r="P15" s="40"/>
    </row>
    <row r="16" spans="1:16" ht="12" customHeight="1" thickTop="1" thickBot="1" x14ac:dyDescent="0.25">
      <c r="B16" s="78" t="s">
        <v>24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80"/>
      <c r="P16" s="37" t="s">
        <v>25</v>
      </c>
    </row>
    <row r="17" spans="2:16" ht="12" customHeight="1" thickBot="1" x14ac:dyDescent="0.25">
      <c r="B17" s="94" t="s">
        <v>26</v>
      </c>
      <c r="C17" s="93">
        <v>2013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37"/>
    </row>
    <row r="18" spans="2:16" ht="12" customHeight="1" thickTop="1" thickBot="1" x14ac:dyDescent="0.25">
      <c r="B18" s="95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 x14ac:dyDescent="0.2">
      <c r="B19" s="13" t="s">
        <v>58</v>
      </c>
      <c r="C19" s="6">
        <f>'Primer quincena'!C19</f>
        <v>0</v>
      </c>
      <c r="D19" s="6">
        <f>'Primer quincena'!D19</f>
        <v>0</v>
      </c>
      <c r="E19" s="6">
        <f>'Primer quincena'!E19</f>
        <v>0</v>
      </c>
      <c r="F19" s="6">
        <f>'Primer quincena'!F19</f>
        <v>0</v>
      </c>
      <c r="G19" s="6">
        <f>'Primer quincena'!G19</f>
        <v>0</v>
      </c>
      <c r="H19" s="6">
        <f>'Primer quincena'!H19</f>
        <v>0</v>
      </c>
      <c r="I19" s="6">
        <f>'Primer quincena'!I19</f>
        <v>0</v>
      </c>
      <c r="J19" s="6">
        <f>'Primer quincena'!J19</f>
        <v>0</v>
      </c>
      <c r="K19" s="6">
        <f>'Primer quincena'!K19</f>
        <v>0</v>
      </c>
      <c r="L19" s="6">
        <f>'Primer quincena'!L19</f>
        <v>0</v>
      </c>
      <c r="M19" s="6">
        <f>'Primer quincena'!M19</f>
        <v>0</v>
      </c>
      <c r="N19" s="6">
        <f>'Primer quincena'!N19</f>
        <v>0</v>
      </c>
      <c r="O19" s="9">
        <f>SUM(C19:N19)</f>
        <v>0</v>
      </c>
      <c r="P19" s="37"/>
    </row>
    <row r="20" spans="2:16" ht="12" x14ac:dyDescent="0.2">
      <c r="B20" s="17" t="s">
        <v>60</v>
      </c>
      <c r="C20" s="27">
        <f>'Primer quincena'!C20</f>
        <v>0</v>
      </c>
      <c r="D20" s="27">
        <f>'Primer quincena'!D20</f>
        <v>0</v>
      </c>
      <c r="E20" s="27">
        <f>'Primer quincena'!E20</f>
        <v>0</v>
      </c>
      <c r="F20" s="27">
        <f>'Primer quincena'!F20</f>
        <v>0</v>
      </c>
      <c r="G20" s="27">
        <f>'Primer quincena'!G20</f>
        <v>0</v>
      </c>
      <c r="H20" s="27">
        <f>'Primer quincena'!H20</f>
        <v>0</v>
      </c>
      <c r="I20" s="27">
        <f>'Primer quincena'!I20</f>
        <v>0</v>
      </c>
      <c r="J20" s="27">
        <f>'Primer quincena'!J20</f>
        <v>0</v>
      </c>
      <c r="K20" s="27">
        <f>'Primer quincena'!K20</f>
        <v>0</v>
      </c>
      <c r="L20" s="27">
        <f>'Primer quincena'!L20</f>
        <v>0</v>
      </c>
      <c r="M20" s="27">
        <f>'Primer quincena'!M20</f>
        <v>0</v>
      </c>
      <c r="N20" s="27">
        <f>'Primer quincena'!N20</f>
        <v>0</v>
      </c>
      <c r="O20" s="29">
        <f>SUM(C20:N20)/12</f>
        <v>0</v>
      </c>
      <c r="P20" s="37"/>
    </row>
    <row r="21" spans="2:16" ht="12" x14ac:dyDescent="0.2">
      <c r="B21" s="17" t="s">
        <v>59</v>
      </c>
      <c r="C21" s="3">
        <f>'Primer quincena'!C21</f>
        <v>0</v>
      </c>
      <c r="D21" s="3">
        <f>'Primer quincena'!D21</f>
        <v>0</v>
      </c>
      <c r="E21" s="3">
        <f>'Primer quincena'!E21</f>
        <v>0</v>
      </c>
      <c r="F21" s="3">
        <f>'Primer quincena'!F21</f>
        <v>0</v>
      </c>
      <c r="G21" s="3">
        <f>'Primer quincena'!G21</f>
        <v>0</v>
      </c>
      <c r="H21" s="3">
        <f>'Primer quincena'!H21</f>
        <v>0</v>
      </c>
      <c r="I21" s="3">
        <f>'Primer quincena'!I21</f>
        <v>0</v>
      </c>
      <c r="J21" s="3">
        <f>'Primer quincena'!J21</f>
        <v>0</v>
      </c>
      <c r="K21" s="3">
        <f>'Primer quincena'!K21</f>
        <v>0</v>
      </c>
      <c r="L21" s="3">
        <f>'Primer quincena'!L21</f>
        <v>0</v>
      </c>
      <c r="M21" s="3">
        <f>'Primer quincena'!M21</f>
        <v>0</v>
      </c>
      <c r="N21" s="3">
        <f>'Primer quincena'!N21</f>
        <v>0</v>
      </c>
      <c r="O21" s="11">
        <f>SUM(C21:N21)</f>
        <v>0</v>
      </c>
      <c r="P21" s="37"/>
    </row>
    <row r="22" spans="2:16" ht="12" x14ac:dyDescent="0.2">
      <c r="B22" s="14" t="s">
        <v>27</v>
      </c>
      <c r="C22" s="3">
        <f>'Primer quincena'!C22</f>
        <v>0</v>
      </c>
      <c r="D22" s="3">
        <f>'Primer quincena'!D22</f>
        <v>0</v>
      </c>
      <c r="E22" s="3">
        <f>'Primer quincena'!E22</f>
        <v>0</v>
      </c>
      <c r="F22" s="3">
        <f>'Primer quincena'!F22</f>
        <v>0</v>
      </c>
      <c r="G22" s="3">
        <f>'Primer quincena'!G22</f>
        <v>0</v>
      </c>
      <c r="H22" s="3">
        <f>'Primer quincena'!H22</f>
        <v>0</v>
      </c>
      <c r="I22" s="3">
        <f>'Primer quincena'!I22</f>
        <v>0</v>
      </c>
      <c r="J22" s="3">
        <f>'Primer quincena'!J22</f>
        <v>0</v>
      </c>
      <c r="K22" s="3">
        <f>'Primer quincena'!K22</f>
        <v>0</v>
      </c>
      <c r="L22" s="3">
        <f>'Primer quincena'!L22</f>
        <v>0</v>
      </c>
      <c r="M22" s="3">
        <f>'Primer quincena'!M22</f>
        <v>0</v>
      </c>
      <c r="N22" s="3">
        <f>'Primer quincena'!N22</f>
        <v>0</v>
      </c>
      <c r="O22" s="9">
        <f>SUM(C22:N22)</f>
        <v>0</v>
      </c>
      <c r="P22" s="37"/>
    </row>
    <row r="23" spans="2:16" ht="12" x14ac:dyDescent="0.2">
      <c r="B23" s="14" t="s">
        <v>28</v>
      </c>
      <c r="C23" s="3">
        <f>'Primer quincena'!C23</f>
        <v>0</v>
      </c>
      <c r="D23" s="3">
        <f>'Primer quincena'!D23</f>
        <v>0</v>
      </c>
      <c r="E23" s="3">
        <f>'Primer quincena'!E23</f>
        <v>0</v>
      </c>
      <c r="F23" s="3">
        <f>'Primer quincena'!F23</f>
        <v>0</v>
      </c>
      <c r="G23" s="3">
        <f>'Primer quincena'!G23</f>
        <v>0</v>
      </c>
      <c r="H23" s="3">
        <f>'Primer quincena'!H23</f>
        <v>0</v>
      </c>
      <c r="I23" s="3">
        <f>'Primer quincena'!I23</f>
        <v>0</v>
      </c>
      <c r="J23" s="3">
        <f>'Primer quincena'!J23</f>
        <v>0</v>
      </c>
      <c r="K23" s="3">
        <f>'Primer quincena'!K23</f>
        <v>0</v>
      </c>
      <c r="L23" s="3">
        <f>'Primer quincena'!L23</f>
        <v>0</v>
      </c>
      <c r="M23" s="3">
        <f>'Primer quincena'!M23</f>
        <v>0</v>
      </c>
      <c r="N23" s="3">
        <f>'Primer quincena'!N23</f>
        <v>0</v>
      </c>
      <c r="O23" s="9">
        <f>SUM(C23:N23)</f>
        <v>0</v>
      </c>
      <c r="P23" s="37"/>
    </row>
    <row r="24" spans="2:16" ht="26.25" customHeight="1" thickBot="1" x14ac:dyDescent="0.25">
      <c r="B24" s="15" t="s">
        <v>29</v>
      </c>
      <c r="C24" s="5">
        <f>SUM(C22:C23)</f>
        <v>0</v>
      </c>
      <c r="D24" s="5">
        <f t="shared" ref="D24:N24" si="3">SUM(D22:D23)</f>
        <v>0</v>
      </c>
      <c r="E24" s="5">
        <f t="shared" si="3"/>
        <v>0</v>
      </c>
      <c r="F24" s="5">
        <f t="shared" si="3"/>
        <v>0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5">
        <f t="shared" si="3"/>
        <v>0</v>
      </c>
      <c r="O24" s="9">
        <f>SUM(C24:N24)</f>
        <v>0</v>
      </c>
      <c r="P24" s="37"/>
    </row>
    <row r="25" spans="2:16" ht="12" customHeight="1" thickTop="1" thickBot="1" x14ac:dyDescent="0.25"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80"/>
      <c r="P25" s="37"/>
    </row>
    <row r="26" spans="2:16" ht="12.75" customHeight="1" thickTop="1" thickBot="1" x14ac:dyDescent="0.25">
      <c r="B26" s="87" t="s">
        <v>30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3"/>
      <c r="P26" s="37"/>
    </row>
    <row r="27" spans="2:16" ht="12.75" customHeight="1" thickTop="1" thickBot="1" x14ac:dyDescent="0.25">
      <c r="B27" s="88" t="s">
        <v>3</v>
      </c>
      <c r="C27" s="104">
        <v>2013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6"/>
      <c r="P27" s="41"/>
    </row>
    <row r="28" spans="2:16" ht="24.75" thickTop="1" x14ac:dyDescent="0.2">
      <c r="B28" s="88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 x14ac:dyDescent="0.2">
      <c r="B29" s="13" t="s">
        <v>17</v>
      </c>
      <c r="C29" s="7">
        <f>'Primer quincena'!C29+'Segunda quincena '!C29</f>
        <v>20</v>
      </c>
      <c r="D29" s="7">
        <f>'Primer quincena'!D29+'Segunda quincena '!D29</f>
        <v>480</v>
      </c>
      <c r="E29" s="7">
        <f>'Primer quincena'!E29+'Segunda quincena '!E29</f>
        <v>3261</v>
      </c>
      <c r="F29" s="7">
        <f>'Primer quincena'!F29+'Segunda quincena '!F29</f>
        <v>3750</v>
      </c>
      <c r="G29" s="7">
        <f>'Primer quincena'!G29+'Segunda quincena '!G29</f>
        <v>3098</v>
      </c>
      <c r="H29" s="7">
        <f>'Primer quincena'!H29+'Segunda quincena '!H29</f>
        <v>3424</v>
      </c>
      <c r="I29" s="7">
        <f>'Primer quincena'!I29+'Segunda quincena '!I29</f>
        <v>3652</v>
      </c>
      <c r="J29" s="7">
        <f>'Primer quincena'!J29+'Segunda quincena '!J29</f>
        <v>3522</v>
      </c>
      <c r="K29" s="7">
        <f>'Primer quincena'!K29+'Segunda quincena '!K29</f>
        <v>1785</v>
      </c>
      <c r="L29" s="7">
        <f>'Primer quincena'!L29+'Segunda quincena '!L29</f>
        <v>0</v>
      </c>
      <c r="M29" s="7">
        <f>'Primer quincena'!M29+'Segunda quincena '!M29</f>
        <v>0</v>
      </c>
      <c r="N29" s="7">
        <f>'Primer quincena'!N29+'Segunda quincena '!N29</f>
        <v>0</v>
      </c>
      <c r="O29" s="11"/>
      <c r="P29" s="37"/>
    </row>
    <row r="30" spans="2:16" ht="15" customHeight="1" x14ac:dyDescent="0.2">
      <c r="B30" s="14" t="s">
        <v>18</v>
      </c>
      <c r="C30" s="7">
        <f>'Primer quincena'!C30+'Segunda quincena '!C30</f>
        <v>0</v>
      </c>
      <c r="D30" s="7">
        <f>'Primer quincena'!D30+'Segunda quincena '!D30</f>
        <v>280</v>
      </c>
      <c r="E30" s="7">
        <f>'Primer quincena'!E30+'Segunda quincena '!E30</f>
        <v>416</v>
      </c>
      <c r="F30" s="7">
        <f>'Primer quincena'!F30+'Segunda quincena '!F30</f>
        <v>478</v>
      </c>
      <c r="G30" s="7">
        <f>'Primer quincena'!G30+'Segunda quincena '!G30</f>
        <v>395</v>
      </c>
      <c r="H30" s="7">
        <f>'Primer quincena'!H30+'Segunda quincena '!H30</f>
        <v>437</v>
      </c>
      <c r="I30" s="7">
        <f>'Primer quincena'!I30+'Segunda quincena '!I30</f>
        <v>466</v>
      </c>
      <c r="J30" s="7">
        <f>'Primer quincena'!J30+'Segunda quincena '!J30</f>
        <v>449</v>
      </c>
      <c r="K30" s="7">
        <f>'Primer quincena'!K30+'Segunda quincena '!K30</f>
        <v>443</v>
      </c>
      <c r="L30" s="7">
        <f>'Primer quincena'!L30+'Segunda quincena '!L30</f>
        <v>0</v>
      </c>
      <c r="M30" s="7">
        <f>'Primer quincena'!M30+'Segunda quincena '!M30</f>
        <v>0</v>
      </c>
      <c r="N30" s="7">
        <f>'Primer quincena'!N30+'Segunda quincena '!N30</f>
        <v>0</v>
      </c>
      <c r="O30" s="43"/>
      <c r="P30" s="37"/>
    </row>
    <row r="31" spans="2:16" ht="12.75" customHeight="1" thickBot="1" x14ac:dyDescent="0.25">
      <c r="B31" s="15" t="s">
        <v>19</v>
      </c>
      <c r="C31" s="5">
        <f>SUM(C29:C30)</f>
        <v>20</v>
      </c>
      <c r="D31" s="5">
        <f t="shared" ref="D31:O31" si="4">SUM(D29:D30)</f>
        <v>760</v>
      </c>
      <c r="E31" s="5">
        <f t="shared" si="4"/>
        <v>3677</v>
      </c>
      <c r="F31" s="5">
        <f t="shared" si="4"/>
        <v>4228</v>
      </c>
      <c r="G31" s="5">
        <f t="shared" si="4"/>
        <v>3493</v>
      </c>
      <c r="H31" s="5">
        <f t="shared" si="4"/>
        <v>3861</v>
      </c>
      <c r="I31" s="5">
        <f t="shared" si="4"/>
        <v>4118</v>
      </c>
      <c r="J31" s="5">
        <f t="shared" si="4"/>
        <v>3971</v>
      </c>
      <c r="K31" s="5">
        <f t="shared" si="4"/>
        <v>2228</v>
      </c>
      <c r="L31" s="5">
        <f t="shared" si="4"/>
        <v>0</v>
      </c>
      <c r="M31" s="5">
        <f t="shared" si="4"/>
        <v>0</v>
      </c>
      <c r="N31" s="5">
        <f t="shared" si="4"/>
        <v>0</v>
      </c>
      <c r="O31" s="5">
        <f t="shared" si="4"/>
        <v>0</v>
      </c>
      <c r="P31" s="37"/>
    </row>
    <row r="32" spans="2:16" ht="12.75" customHeight="1" thickTop="1" x14ac:dyDescent="0.2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 x14ac:dyDescent="0.2">
      <c r="B33" s="88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 x14ac:dyDescent="0.2">
      <c r="B34" s="88"/>
      <c r="C34" s="7">
        <f>'Primer quincena'!C34+'Segunda quincena '!C34</f>
        <v>3</v>
      </c>
      <c r="D34" s="7">
        <f>'Primer quincena'!D34+'Segunda quincena '!D34</f>
        <v>20</v>
      </c>
      <c r="E34" s="7">
        <f>'Primer quincena'!E34+'Segunda quincena '!E34</f>
        <v>47</v>
      </c>
      <c r="F34" s="7">
        <f>'Primer quincena'!F34+'Segunda quincena '!F34</f>
        <v>46</v>
      </c>
      <c r="G34" s="7">
        <f>'Primer quincena'!G34+'Segunda quincena '!G34</f>
        <v>49</v>
      </c>
      <c r="H34" s="7">
        <f>'Primer quincena'!H34+'Segunda quincena '!H34</f>
        <v>33</v>
      </c>
      <c r="I34" s="7">
        <f>'Primer quincena'!I34+'Segunda quincena '!I34</f>
        <v>53</v>
      </c>
      <c r="J34" s="7">
        <f>'Primer quincena'!J34+'Segunda quincena '!J34</f>
        <v>42</v>
      </c>
      <c r="K34" s="7">
        <f>'Primer quincena'!K34+'Segunda quincena '!K34</f>
        <v>83</v>
      </c>
      <c r="L34" s="7">
        <f>'Primer quincena'!L34+'Segunda quincena '!L34</f>
        <v>0</v>
      </c>
      <c r="M34" s="7">
        <f>'Primer quincena'!M34+'Segunda quincena '!M34</f>
        <v>0</v>
      </c>
      <c r="N34" s="7">
        <f>'Primer quincena'!N34+'Segunda quincena '!N34</f>
        <v>0</v>
      </c>
      <c r="O34" s="46">
        <f>SUM(C34:N34)</f>
        <v>376</v>
      </c>
      <c r="P34" s="37"/>
    </row>
    <row r="35" spans="1:19" ht="12.75" customHeight="1" x14ac:dyDescent="0.2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 x14ac:dyDescent="0.25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 x14ac:dyDescent="0.25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 x14ac:dyDescent="0.2">
      <c r="B38" s="21" t="s">
        <v>32</v>
      </c>
      <c r="C38" s="7" t="e">
        <f t="shared" ref="C38:O38" si="5">SUM(C39,C40,C31)</f>
        <v>#VALUE!</v>
      </c>
      <c r="D38" s="7" t="e">
        <f t="shared" si="5"/>
        <v>#VALUE!</v>
      </c>
      <c r="E38" s="7" t="e">
        <f t="shared" si="5"/>
        <v>#VALUE!</v>
      </c>
      <c r="F38" s="7" t="e">
        <f t="shared" si="5"/>
        <v>#VALUE!</v>
      </c>
      <c r="G38" s="7">
        <f t="shared" si="5"/>
        <v>10561</v>
      </c>
      <c r="H38" s="7">
        <f t="shared" si="5"/>
        <v>11619</v>
      </c>
      <c r="I38" s="7">
        <f t="shared" si="5"/>
        <v>12361</v>
      </c>
      <c r="J38" s="7">
        <f t="shared" si="5"/>
        <v>12668</v>
      </c>
      <c r="K38" s="7">
        <f t="shared" si="5"/>
        <v>4780</v>
      </c>
      <c r="L38" s="7">
        <f t="shared" si="5"/>
        <v>0</v>
      </c>
      <c r="M38" s="7">
        <f t="shared" si="5"/>
        <v>0</v>
      </c>
      <c r="N38" s="7">
        <f t="shared" si="5"/>
        <v>0</v>
      </c>
      <c r="O38" s="7" t="e">
        <f t="shared" si="5"/>
        <v>#VALUE!</v>
      </c>
      <c r="P38" s="53"/>
    </row>
    <row r="39" spans="1:19" ht="12" x14ac:dyDescent="0.2">
      <c r="B39" s="12" t="s">
        <v>33</v>
      </c>
      <c r="C39" s="3" t="e">
        <f>SUM(C22,C13,C6,C29)</f>
        <v>#VALUE!</v>
      </c>
      <c r="D39" s="3" t="e">
        <f t="shared" ref="D39:O40" si="6">SUM(D22,D13,D6,D29)</f>
        <v>#VALUE!</v>
      </c>
      <c r="E39" s="3" t="e">
        <f t="shared" si="6"/>
        <v>#VALUE!</v>
      </c>
      <c r="F39" s="3" t="e">
        <f t="shared" si="6"/>
        <v>#VALUE!</v>
      </c>
      <c r="G39" s="3">
        <f t="shared" si="6"/>
        <v>5700</v>
      </c>
      <c r="H39" s="3">
        <f t="shared" si="6"/>
        <v>6265</v>
      </c>
      <c r="I39" s="3">
        <f t="shared" si="6"/>
        <v>6790</v>
      </c>
      <c r="J39" s="3">
        <f t="shared" si="6"/>
        <v>7089</v>
      </c>
      <c r="K39" s="3">
        <f t="shared" si="6"/>
        <v>2038</v>
      </c>
      <c r="L39" s="3">
        <f t="shared" si="6"/>
        <v>0</v>
      </c>
      <c r="M39" s="3">
        <f t="shared" si="6"/>
        <v>0</v>
      </c>
      <c r="N39" s="3">
        <f t="shared" si="6"/>
        <v>0</v>
      </c>
      <c r="O39" s="3" t="e">
        <f t="shared" si="6"/>
        <v>#VALUE!</v>
      </c>
      <c r="P39" s="54"/>
    </row>
    <row r="40" spans="1:19" ht="12" x14ac:dyDescent="0.2">
      <c r="B40" s="12" t="s">
        <v>34</v>
      </c>
      <c r="C40" s="3" t="e">
        <f>SUM(C23,C14,C7,C30)</f>
        <v>#VALUE!</v>
      </c>
      <c r="D40" s="3" t="e">
        <f t="shared" si="6"/>
        <v>#VALUE!</v>
      </c>
      <c r="E40" s="3" t="e">
        <f t="shared" si="6"/>
        <v>#VALUE!</v>
      </c>
      <c r="F40" s="3" t="e">
        <f t="shared" si="6"/>
        <v>#VALUE!</v>
      </c>
      <c r="G40" s="3">
        <f t="shared" si="6"/>
        <v>1368</v>
      </c>
      <c r="H40" s="3">
        <f t="shared" si="6"/>
        <v>1493</v>
      </c>
      <c r="I40" s="3">
        <f t="shared" si="6"/>
        <v>1453</v>
      </c>
      <c r="J40" s="3">
        <f t="shared" si="6"/>
        <v>1608</v>
      </c>
      <c r="K40" s="3">
        <f t="shared" si="6"/>
        <v>514</v>
      </c>
      <c r="L40" s="3">
        <f t="shared" si="6"/>
        <v>0</v>
      </c>
      <c r="M40" s="3">
        <f t="shared" si="6"/>
        <v>0</v>
      </c>
      <c r="N40" s="3">
        <f t="shared" si="6"/>
        <v>0</v>
      </c>
      <c r="O40" s="3" t="e">
        <f t="shared" si="6"/>
        <v>#VALUE!</v>
      </c>
      <c r="P40" s="54"/>
    </row>
    <row r="41" spans="1:19" ht="9.9499999999999993" customHeight="1" thickBot="1" x14ac:dyDescent="0.25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 x14ac:dyDescent="0.25">
      <c r="B42" s="25" t="s">
        <v>35</v>
      </c>
      <c r="C42" s="99">
        <v>2013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1"/>
    </row>
    <row r="43" spans="1:19" ht="13.5" thickTop="1" thickBot="1" x14ac:dyDescent="0.25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 x14ac:dyDescent="0.2">
      <c r="B44" s="13" t="s">
        <v>37</v>
      </c>
      <c r="C44" s="30">
        <f>'Primer quincena'!C44</f>
        <v>0</v>
      </c>
      <c r="D44" s="30">
        <f>'Primer quincena'!D44</f>
        <v>0</v>
      </c>
      <c r="E44" s="30">
        <f>'Primer quincena'!E44</f>
        <v>0</v>
      </c>
      <c r="F44" s="30">
        <f>'Primer quincena'!F44</f>
        <v>0</v>
      </c>
      <c r="G44" s="30">
        <f>'Primer quincena'!G44</f>
        <v>0</v>
      </c>
      <c r="H44" s="30">
        <f>'Primer quincena'!H44</f>
        <v>0</v>
      </c>
      <c r="I44" s="30">
        <f>'Primer quincena'!I44</f>
        <v>0</v>
      </c>
      <c r="J44" s="30">
        <f>'Primer quincena'!J44</f>
        <v>0</v>
      </c>
      <c r="K44" s="30">
        <f>'Primer quincena'!K44</f>
        <v>0</v>
      </c>
      <c r="L44" s="30">
        <f>'Primer quincena'!L44</f>
        <v>0</v>
      </c>
      <c r="M44" s="30">
        <f>'Primer quincena'!M44</f>
        <v>0</v>
      </c>
      <c r="N44" s="30">
        <f>'Primer quincena'!N44</f>
        <v>0</v>
      </c>
      <c r="O44" s="29">
        <f>SUM(C44:N44)/20</f>
        <v>0</v>
      </c>
      <c r="S44" s="23">
        <v>1</v>
      </c>
    </row>
    <row r="45" spans="1:19" ht="9.9499999999999993" customHeight="1" x14ac:dyDescent="0.2">
      <c r="B45" s="14" t="s">
        <v>38</v>
      </c>
      <c r="C45" s="30">
        <f>'Primer quincena'!C45</f>
        <v>0</v>
      </c>
      <c r="D45" s="30">
        <f>'Primer quincena'!D45</f>
        <v>0</v>
      </c>
      <c r="E45" s="30">
        <f>'Primer quincena'!E45</f>
        <v>0</v>
      </c>
      <c r="F45" s="30">
        <f>'Primer quincena'!F45</f>
        <v>0</v>
      </c>
      <c r="G45" s="30">
        <f>'Primer quincena'!G45</f>
        <v>0</v>
      </c>
      <c r="H45" s="30">
        <f>'Primer quincena'!H45</f>
        <v>0</v>
      </c>
      <c r="I45" s="30">
        <f>'Primer quincena'!I45</f>
        <v>0</v>
      </c>
      <c r="J45" s="30">
        <f>'Primer quincena'!J45</f>
        <v>0</v>
      </c>
      <c r="K45" s="30">
        <f>'Primer quincena'!K45</f>
        <v>0</v>
      </c>
      <c r="L45" s="30">
        <f>'Primer quincena'!L45</f>
        <v>0</v>
      </c>
      <c r="M45" s="30">
        <f>'Primer quincena'!M45</f>
        <v>0</v>
      </c>
      <c r="N45" s="30">
        <f>'Primer quincena'!N45</f>
        <v>0</v>
      </c>
      <c r="O45" s="29">
        <f t="shared" ref="O45:O63" si="7">SUM(C45:N45)/12</f>
        <v>0</v>
      </c>
    </row>
    <row r="46" spans="1:19" ht="9.9499999999999993" customHeight="1" x14ac:dyDescent="0.2">
      <c r="B46" s="14" t="s">
        <v>39</v>
      </c>
      <c r="C46" s="30">
        <f>'Primer quincena'!C46</f>
        <v>0</v>
      </c>
      <c r="D46" s="30">
        <f>'Primer quincena'!D46</f>
        <v>0</v>
      </c>
      <c r="E46" s="30">
        <f>'Primer quincena'!E46</f>
        <v>0</v>
      </c>
      <c r="F46" s="30">
        <f>'Primer quincena'!F46</f>
        <v>0</v>
      </c>
      <c r="G46" s="30">
        <f>'Primer quincena'!G46</f>
        <v>0</v>
      </c>
      <c r="H46" s="30">
        <f>'Primer quincena'!H46</f>
        <v>0</v>
      </c>
      <c r="I46" s="30">
        <f>'Primer quincena'!I46</f>
        <v>0</v>
      </c>
      <c r="J46" s="30">
        <f>'Primer quincena'!J46</f>
        <v>0</v>
      </c>
      <c r="K46" s="30">
        <f>'Primer quincena'!K46</f>
        <v>0</v>
      </c>
      <c r="L46" s="30">
        <f>'Primer quincena'!L46</f>
        <v>0</v>
      </c>
      <c r="M46" s="30">
        <f>'Primer quincena'!M46</f>
        <v>0</v>
      </c>
      <c r="N46" s="30">
        <f>'Primer quincena'!N46</f>
        <v>0</v>
      </c>
      <c r="O46" s="29">
        <f t="shared" si="7"/>
        <v>0</v>
      </c>
      <c r="P46" s="23" t="s">
        <v>25</v>
      </c>
    </row>
    <row r="47" spans="1:19" ht="9.9499999999999993" customHeight="1" x14ac:dyDescent="0.2">
      <c r="B47" s="14" t="s">
        <v>40</v>
      </c>
      <c r="C47" s="30">
        <f>'Primer quincena'!C47</f>
        <v>0</v>
      </c>
      <c r="D47" s="30">
        <f>'Primer quincena'!D47</f>
        <v>0</v>
      </c>
      <c r="E47" s="30">
        <f>'Primer quincena'!E47</f>
        <v>0</v>
      </c>
      <c r="F47" s="30">
        <f>'Primer quincena'!F47</f>
        <v>0</v>
      </c>
      <c r="G47" s="30">
        <f>'Primer quincena'!G47</f>
        <v>0</v>
      </c>
      <c r="H47" s="30">
        <f>'Primer quincena'!H47</f>
        <v>0</v>
      </c>
      <c r="I47" s="30">
        <f>'Primer quincena'!I47</f>
        <v>0</v>
      </c>
      <c r="J47" s="30">
        <f>'Primer quincena'!J47</f>
        <v>0</v>
      </c>
      <c r="K47" s="30">
        <f>'Primer quincena'!K47</f>
        <v>0</v>
      </c>
      <c r="L47" s="30">
        <f>'Primer quincena'!L47</f>
        <v>0</v>
      </c>
      <c r="M47" s="30">
        <f>'Primer quincena'!M47</f>
        <v>0</v>
      </c>
      <c r="N47" s="30">
        <f>'Primer quincena'!N47</f>
        <v>0</v>
      </c>
      <c r="O47" s="29">
        <f t="shared" si="7"/>
        <v>0</v>
      </c>
    </row>
    <row r="48" spans="1:19" ht="9.9499999999999993" customHeight="1" x14ac:dyDescent="0.2">
      <c r="B48" s="14" t="s">
        <v>41</v>
      </c>
      <c r="C48" s="30">
        <f>'Primer quincena'!C48</f>
        <v>0</v>
      </c>
      <c r="D48" s="30">
        <f>'Primer quincena'!D48</f>
        <v>0</v>
      </c>
      <c r="E48" s="30">
        <f>'Primer quincena'!E48</f>
        <v>0</v>
      </c>
      <c r="F48" s="30">
        <f>'Primer quincena'!F48</f>
        <v>0</v>
      </c>
      <c r="G48" s="30">
        <f>'Primer quincena'!G48</f>
        <v>0</v>
      </c>
      <c r="H48" s="30">
        <f>'Primer quincena'!H48</f>
        <v>0</v>
      </c>
      <c r="I48" s="30">
        <f>'Primer quincena'!I48</f>
        <v>0</v>
      </c>
      <c r="J48" s="30">
        <f>'Primer quincena'!J48</f>
        <v>0</v>
      </c>
      <c r="K48" s="30">
        <f>'Primer quincena'!K48</f>
        <v>0</v>
      </c>
      <c r="L48" s="30">
        <f>'Primer quincena'!L48</f>
        <v>0</v>
      </c>
      <c r="M48" s="30">
        <f>'Primer quincena'!M48</f>
        <v>0</v>
      </c>
      <c r="N48" s="30">
        <f>'Primer quincena'!N48</f>
        <v>0</v>
      </c>
      <c r="O48" s="29">
        <f t="shared" si="7"/>
        <v>0</v>
      </c>
    </row>
    <row r="49" spans="2:15" ht="9.9499999999999993" customHeight="1" x14ac:dyDescent="0.2">
      <c r="B49" s="14" t="s">
        <v>42</v>
      </c>
      <c r="C49" s="30">
        <f>'Primer quincena'!C49</f>
        <v>0</v>
      </c>
      <c r="D49" s="30">
        <f>'Primer quincena'!D49</f>
        <v>0</v>
      </c>
      <c r="E49" s="30">
        <f>'Primer quincena'!E49</f>
        <v>0</v>
      </c>
      <c r="F49" s="30">
        <f>'Primer quincena'!F49</f>
        <v>0</v>
      </c>
      <c r="G49" s="30">
        <f>'Primer quincena'!G49</f>
        <v>0</v>
      </c>
      <c r="H49" s="30">
        <f>'Primer quincena'!H49</f>
        <v>0</v>
      </c>
      <c r="I49" s="30">
        <f>'Primer quincena'!I49</f>
        <v>0</v>
      </c>
      <c r="J49" s="30">
        <f>'Primer quincena'!J49</f>
        <v>0</v>
      </c>
      <c r="K49" s="30">
        <f>'Primer quincena'!K49</f>
        <v>0</v>
      </c>
      <c r="L49" s="30">
        <f>'Primer quincena'!L49</f>
        <v>0</v>
      </c>
      <c r="M49" s="30">
        <f>'Primer quincena'!M49</f>
        <v>0</v>
      </c>
      <c r="N49" s="30">
        <f>'Primer quincena'!N49</f>
        <v>0</v>
      </c>
      <c r="O49" s="29">
        <f t="shared" si="7"/>
        <v>0</v>
      </c>
    </row>
    <row r="50" spans="2:15" ht="9.9499999999999993" customHeight="1" x14ac:dyDescent="0.2">
      <c r="B50" s="14" t="s">
        <v>43</v>
      </c>
      <c r="C50" s="30">
        <f>'Primer quincena'!C50</f>
        <v>0</v>
      </c>
      <c r="D50" s="30">
        <f>'Primer quincena'!D50</f>
        <v>0</v>
      </c>
      <c r="E50" s="30">
        <f>'Primer quincena'!E50</f>
        <v>0</v>
      </c>
      <c r="F50" s="30">
        <f>'Primer quincena'!F50</f>
        <v>0</v>
      </c>
      <c r="G50" s="30">
        <f>'Primer quincena'!G50</f>
        <v>0</v>
      </c>
      <c r="H50" s="30">
        <f>'Primer quincena'!H50</f>
        <v>0</v>
      </c>
      <c r="I50" s="30">
        <f>'Primer quincena'!I50</f>
        <v>0</v>
      </c>
      <c r="J50" s="30">
        <f>'Primer quincena'!J50</f>
        <v>0</v>
      </c>
      <c r="K50" s="30">
        <f>'Primer quincena'!K50</f>
        <v>0</v>
      </c>
      <c r="L50" s="30">
        <f>'Primer quincena'!L50</f>
        <v>0</v>
      </c>
      <c r="M50" s="30">
        <f>'Primer quincena'!M50</f>
        <v>0</v>
      </c>
      <c r="N50" s="30">
        <f>'Primer quincena'!N50</f>
        <v>0</v>
      </c>
      <c r="O50" s="29">
        <f t="shared" si="7"/>
        <v>0</v>
      </c>
    </row>
    <row r="51" spans="2:15" ht="9.9499999999999993" customHeight="1" x14ac:dyDescent="0.2">
      <c r="B51" s="14" t="s">
        <v>44</v>
      </c>
      <c r="C51" s="30">
        <f>'Primer quincena'!C51</f>
        <v>0</v>
      </c>
      <c r="D51" s="30">
        <f>'Primer quincena'!D51</f>
        <v>0</v>
      </c>
      <c r="E51" s="30">
        <f>'Primer quincena'!E51</f>
        <v>0</v>
      </c>
      <c r="F51" s="30">
        <f>'Primer quincena'!F51</f>
        <v>0</v>
      </c>
      <c r="G51" s="30">
        <f>'Primer quincena'!G51</f>
        <v>0</v>
      </c>
      <c r="H51" s="30">
        <f>'Primer quincena'!H51</f>
        <v>0</v>
      </c>
      <c r="I51" s="30">
        <f>'Primer quincena'!I51</f>
        <v>0</v>
      </c>
      <c r="J51" s="30">
        <f>'Primer quincena'!J51</f>
        <v>0</v>
      </c>
      <c r="K51" s="30">
        <f>'Primer quincena'!K51</f>
        <v>0</v>
      </c>
      <c r="L51" s="30">
        <f>'Primer quincena'!L51</f>
        <v>0</v>
      </c>
      <c r="M51" s="30">
        <f>'Primer quincena'!M51</f>
        <v>0</v>
      </c>
      <c r="N51" s="30">
        <f>'Primer quincena'!N51</f>
        <v>0</v>
      </c>
      <c r="O51" s="29">
        <f t="shared" si="7"/>
        <v>0</v>
      </c>
    </row>
    <row r="52" spans="2:15" ht="9.9499999999999993" customHeight="1" x14ac:dyDescent="0.2">
      <c r="B52" s="14" t="s">
        <v>45</v>
      </c>
      <c r="C52" s="30">
        <f>'Primer quincena'!C52</f>
        <v>0</v>
      </c>
      <c r="D52" s="30">
        <f>'Primer quincena'!D52</f>
        <v>0</v>
      </c>
      <c r="E52" s="30">
        <f>'Primer quincena'!E52</f>
        <v>0</v>
      </c>
      <c r="F52" s="30">
        <f>'Primer quincena'!F52</f>
        <v>0</v>
      </c>
      <c r="G52" s="30">
        <f>'Primer quincena'!G52</f>
        <v>0</v>
      </c>
      <c r="H52" s="30">
        <f>'Primer quincena'!H52</f>
        <v>0</v>
      </c>
      <c r="I52" s="30">
        <f>'Primer quincena'!I52</f>
        <v>0</v>
      </c>
      <c r="J52" s="30">
        <f>'Primer quincena'!J52</f>
        <v>0</v>
      </c>
      <c r="K52" s="30">
        <f>'Primer quincena'!K52</f>
        <v>0</v>
      </c>
      <c r="L52" s="30">
        <f>'Primer quincena'!L52</f>
        <v>0</v>
      </c>
      <c r="M52" s="30">
        <f>'Primer quincena'!M52</f>
        <v>0</v>
      </c>
      <c r="N52" s="30">
        <f>'Primer quincena'!N52</f>
        <v>0</v>
      </c>
      <c r="O52" s="29">
        <f t="shared" si="7"/>
        <v>0</v>
      </c>
    </row>
    <row r="53" spans="2:15" ht="9.9499999999999993" customHeight="1" x14ac:dyDescent="0.2">
      <c r="B53" s="14" t="s">
        <v>46</v>
      </c>
      <c r="C53" s="30">
        <f>'Primer quincena'!C53</f>
        <v>0</v>
      </c>
      <c r="D53" s="30">
        <f>'Primer quincena'!D53</f>
        <v>0</v>
      </c>
      <c r="E53" s="30">
        <f>'Primer quincena'!E53</f>
        <v>0</v>
      </c>
      <c r="F53" s="30">
        <f>'Primer quincena'!F53</f>
        <v>0</v>
      </c>
      <c r="G53" s="30">
        <f>'Primer quincena'!G53</f>
        <v>0</v>
      </c>
      <c r="H53" s="30">
        <f>'Primer quincena'!H53</f>
        <v>0</v>
      </c>
      <c r="I53" s="30">
        <f>'Primer quincena'!I53</f>
        <v>0</v>
      </c>
      <c r="J53" s="30">
        <f>'Primer quincena'!J53</f>
        <v>0</v>
      </c>
      <c r="K53" s="30">
        <f>'Primer quincena'!K53</f>
        <v>0</v>
      </c>
      <c r="L53" s="30">
        <f>'Primer quincena'!L53</f>
        <v>0</v>
      </c>
      <c r="M53" s="30">
        <f>'Primer quincena'!M53</f>
        <v>0</v>
      </c>
      <c r="N53" s="30">
        <f>'Primer quincena'!N53</f>
        <v>0</v>
      </c>
      <c r="O53" s="29">
        <f t="shared" si="7"/>
        <v>0</v>
      </c>
    </row>
    <row r="54" spans="2:15" ht="9.9499999999999993" customHeight="1" x14ac:dyDescent="0.2">
      <c r="B54" s="14" t="s">
        <v>47</v>
      </c>
      <c r="C54" s="30">
        <f>'Primer quincena'!C54</f>
        <v>0</v>
      </c>
      <c r="D54" s="30">
        <f>'Primer quincena'!D54</f>
        <v>0</v>
      </c>
      <c r="E54" s="30">
        <f>'Primer quincena'!E54</f>
        <v>0</v>
      </c>
      <c r="F54" s="30">
        <f>'Primer quincena'!F54</f>
        <v>0</v>
      </c>
      <c r="G54" s="30">
        <f>'Primer quincena'!G54</f>
        <v>0</v>
      </c>
      <c r="H54" s="30">
        <f>'Primer quincena'!H54</f>
        <v>0</v>
      </c>
      <c r="I54" s="30">
        <f>'Primer quincena'!I54</f>
        <v>0</v>
      </c>
      <c r="J54" s="30">
        <f>'Primer quincena'!J54</f>
        <v>0</v>
      </c>
      <c r="K54" s="30">
        <f>'Primer quincena'!K54</f>
        <v>0</v>
      </c>
      <c r="L54" s="30">
        <f>'Primer quincena'!L54</f>
        <v>0</v>
      </c>
      <c r="M54" s="30">
        <f>'Primer quincena'!M54</f>
        <v>0</v>
      </c>
      <c r="N54" s="30">
        <f>'Primer quincena'!N54</f>
        <v>0</v>
      </c>
      <c r="O54" s="29">
        <f t="shared" si="7"/>
        <v>0</v>
      </c>
    </row>
    <row r="55" spans="2:15" ht="9.9499999999999993" customHeight="1" x14ac:dyDescent="0.2">
      <c r="B55" s="14" t="s">
        <v>48</v>
      </c>
      <c r="C55" s="30">
        <f>'Primer quincena'!C55</f>
        <v>0</v>
      </c>
      <c r="D55" s="30">
        <f>'Primer quincena'!D55</f>
        <v>0</v>
      </c>
      <c r="E55" s="30">
        <f>'Primer quincena'!E55</f>
        <v>0</v>
      </c>
      <c r="F55" s="30">
        <f>'Primer quincena'!F55</f>
        <v>0</v>
      </c>
      <c r="G55" s="30">
        <f>'Primer quincena'!G55</f>
        <v>0</v>
      </c>
      <c r="H55" s="30">
        <f>'Primer quincena'!H55</f>
        <v>0</v>
      </c>
      <c r="I55" s="30">
        <f>'Primer quincena'!I55</f>
        <v>0</v>
      </c>
      <c r="J55" s="30">
        <f>'Primer quincena'!J55</f>
        <v>0</v>
      </c>
      <c r="K55" s="30">
        <f>'Primer quincena'!K55</f>
        <v>0</v>
      </c>
      <c r="L55" s="30">
        <f>'Primer quincena'!L55</f>
        <v>0</v>
      </c>
      <c r="M55" s="30">
        <f>'Primer quincena'!M55</f>
        <v>0</v>
      </c>
      <c r="N55" s="30">
        <f>'Primer quincena'!N55</f>
        <v>0</v>
      </c>
      <c r="O55" s="29">
        <f t="shared" si="7"/>
        <v>0</v>
      </c>
    </row>
    <row r="56" spans="2:15" ht="9.9499999999999993" customHeight="1" x14ac:dyDescent="0.2">
      <c r="B56" s="14" t="s">
        <v>49</v>
      </c>
      <c r="C56" s="30">
        <f>'Primer quincena'!C56</f>
        <v>0</v>
      </c>
      <c r="D56" s="30">
        <f>'Primer quincena'!D56</f>
        <v>0</v>
      </c>
      <c r="E56" s="30">
        <f>'Primer quincena'!E56</f>
        <v>0</v>
      </c>
      <c r="F56" s="30">
        <f>'Primer quincena'!F56</f>
        <v>0</v>
      </c>
      <c r="G56" s="30">
        <f>'Primer quincena'!G56</f>
        <v>0</v>
      </c>
      <c r="H56" s="30">
        <f>'Primer quincena'!H56</f>
        <v>0</v>
      </c>
      <c r="I56" s="30">
        <f>'Primer quincena'!I56</f>
        <v>0</v>
      </c>
      <c r="J56" s="30">
        <f>'Primer quincena'!J56</f>
        <v>0</v>
      </c>
      <c r="K56" s="30">
        <f>'Primer quincena'!K56</f>
        <v>0</v>
      </c>
      <c r="L56" s="30">
        <f>'Primer quincena'!L56</f>
        <v>0</v>
      </c>
      <c r="M56" s="30">
        <f>'Primer quincena'!M56</f>
        <v>0</v>
      </c>
      <c r="N56" s="30">
        <f>'Primer quincena'!N56</f>
        <v>0</v>
      </c>
      <c r="O56" s="29">
        <f t="shared" si="7"/>
        <v>0</v>
      </c>
    </row>
    <row r="57" spans="2:15" ht="9.9499999999999993" customHeight="1" x14ac:dyDescent="0.2">
      <c r="B57" s="14" t="s">
        <v>50</v>
      </c>
      <c r="C57" s="30">
        <f>'Primer quincena'!C57</f>
        <v>0</v>
      </c>
      <c r="D57" s="30">
        <f>'Primer quincena'!D57</f>
        <v>0</v>
      </c>
      <c r="E57" s="30">
        <f>'Primer quincena'!E57</f>
        <v>0</v>
      </c>
      <c r="F57" s="30">
        <f>'Primer quincena'!F57</f>
        <v>0</v>
      </c>
      <c r="G57" s="30">
        <f>'Primer quincena'!G57</f>
        <v>0</v>
      </c>
      <c r="H57" s="30">
        <f>'Primer quincena'!H57</f>
        <v>0</v>
      </c>
      <c r="I57" s="30">
        <f>'Primer quincena'!I57</f>
        <v>0</v>
      </c>
      <c r="J57" s="30">
        <f>'Primer quincena'!J57</f>
        <v>0</v>
      </c>
      <c r="K57" s="30">
        <f>'Primer quincena'!K57</f>
        <v>0</v>
      </c>
      <c r="L57" s="30">
        <f>'Primer quincena'!L57</f>
        <v>0</v>
      </c>
      <c r="M57" s="30">
        <f>'Primer quincena'!M57</f>
        <v>0</v>
      </c>
      <c r="N57" s="30">
        <f>'Primer quincena'!N57</f>
        <v>0</v>
      </c>
      <c r="O57" s="29">
        <f t="shared" si="7"/>
        <v>0</v>
      </c>
    </row>
    <row r="58" spans="2:15" ht="9.9499999999999993" customHeight="1" x14ac:dyDescent="0.2">
      <c r="B58" s="14" t="s">
        <v>51</v>
      </c>
      <c r="C58" s="30">
        <f>'Primer quincena'!C58</f>
        <v>0</v>
      </c>
      <c r="D58" s="30">
        <f>'Primer quincena'!D58</f>
        <v>0</v>
      </c>
      <c r="E58" s="30">
        <f>'Primer quincena'!E58</f>
        <v>0</v>
      </c>
      <c r="F58" s="30">
        <f>'Primer quincena'!F58</f>
        <v>0</v>
      </c>
      <c r="G58" s="30">
        <f>'Primer quincena'!G58</f>
        <v>0</v>
      </c>
      <c r="H58" s="30">
        <f>'Primer quincena'!H58</f>
        <v>0</v>
      </c>
      <c r="I58" s="30">
        <f>'Primer quincena'!I58</f>
        <v>0</v>
      </c>
      <c r="J58" s="30">
        <f>'Primer quincena'!J58</f>
        <v>0</v>
      </c>
      <c r="K58" s="30">
        <f>'Primer quincena'!K58</f>
        <v>0</v>
      </c>
      <c r="L58" s="30">
        <f>'Primer quincena'!L58</f>
        <v>0</v>
      </c>
      <c r="M58" s="30">
        <f>'Primer quincena'!M58</f>
        <v>0</v>
      </c>
      <c r="N58" s="30">
        <f>'Primer quincena'!N58</f>
        <v>0</v>
      </c>
      <c r="O58" s="29">
        <f t="shared" si="7"/>
        <v>0</v>
      </c>
    </row>
    <row r="59" spans="2:15" ht="9.9499999999999993" customHeight="1" x14ac:dyDescent="0.2">
      <c r="B59" s="24" t="s">
        <v>52</v>
      </c>
      <c r="C59" s="30">
        <f>'Primer quincena'!C59</f>
        <v>0</v>
      </c>
      <c r="D59" s="30">
        <f>'Primer quincena'!D59</f>
        <v>0</v>
      </c>
      <c r="E59" s="30">
        <f>'Primer quincena'!E59</f>
        <v>0</v>
      </c>
      <c r="F59" s="30">
        <f>'Primer quincena'!F59</f>
        <v>0</v>
      </c>
      <c r="G59" s="30">
        <f>'Primer quincena'!G59</f>
        <v>0</v>
      </c>
      <c r="H59" s="30">
        <f>'Primer quincena'!H59</f>
        <v>0</v>
      </c>
      <c r="I59" s="30">
        <f>'Primer quincena'!I59</f>
        <v>0</v>
      </c>
      <c r="J59" s="30">
        <f>'Primer quincena'!J59</f>
        <v>0</v>
      </c>
      <c r="K59" s="30">
        <f>'Primer quincena'!K59</f>
        <v>0</v>
      </c>
      <c r="L59" s="30">
        <f>'Primer quincena'!L59</f>
        <v>0</v>
      </c>
      <c r="M59" s="30">
        <f>'Primer quincena'!M59</f>
        <v>0</v>
      </c>
      <c r="N59" s="30">
        <f>'Primer quincena'!N59</f>
        <v>0</v>
      </c>
      <c r="O59" s="29">
        <f t="shared" si="7"/>
        <v>0</v>
      </c>
    </row>
    <row r="60" spans="2:15" ht="9.9499999999999993" customHeight="1" x14ac:dyDescent="0.2">
      <c r="B60" s="24" t="s">
        <v>53</v>
      </c>
      <c r="C60" s="30">
        <f>'Primer quincena'!C60</f>
        <v>0</v>
      </c>
      <c r="D60" s="30">
        <f>'Primer quincena'!D60</f>
        <v>0</v>
      </c>
      <c r="E60" s="30">
        <f>'Primer quincena'!E60</f>
        <v>0</v>
      </c>
      <c r="F60" s="30">
        <f>'Primer quincena'!F60</f>
        <v>0</v>
      </c>
      <c r="G60" s="30">
        <f>'Primer quincena'!G60</f>
        <v>0</v>
      </c>
      <c r="H60" s="30">
        <f>'Primer quincena'!H60</f>
        <v>0</v>
      </c>
      <c r="I60" s="30">
        <f>'Primer quincena'!I60</f>
        <v>0</v>
      </c>
      <c r="J60" s="30">
        <f>'Primer quincena'!J60</f>
        <v>0</v>
      </c>
      <c r="K60" s="30">
        <f>'Primer quincena'!K60</f>
        <v>0</v>
      </c>
      <c r="L60" s="30">
        <f>'Primer quincena'!L60</f>
        <v>0</v>
      </c>
      <c r="M60" s="30">
        <f>'Primer quincena'!M60</f>
        <v>0</v>
      </c>
      <c r="N60" s="30">
        <f>'Primer quincena'!N60</f>
        <v>0</v>
      </c>
      <c r="O60" s="29">
        <f t="shared" si="7"/>
        <v>0</v>
      </c>
    </row>
    <row r="61" spans="2:15" ht="9.9499999999999993" customHeight="1" x14ac:dyDescent="0.2">
      <c r="B61" s="14" t="s">
        <v>54</v>
      </c>
      <c r="C61" s="30">
        <f>'Primer quincena'!C61</f>
        <v>0</v>
      </c>
      <c r="D61" s="30">
        <f>'Primer quincena'!D61</f>
        <v>0</v>
      </c>
      <c r="E61" s="30">
        <f>'Primer quincena'!E61</f>
        <v>0</v>
      </c>
      <c r="F61" s="30">
        <f>'Primer quincena'!F61</f>
        <v>0</v>
      </c>
      <c r="G61" s="30">
        <f>'Primer quincena'!G61</f>
        <v>0</v>
      </c>
      <c r="H61" s="30">
        <f>'Primer quincena'!H61</f>
        <v>0</v>
      </c>
      <c r="I61" s="30">
        <f>'Primer quincena'!I61</f>
        <v>0</v>
      </c>
      <c r="J61" s="30">
        <f>'Primer quincena'!J61</f>
        <v>0</v>
      </c>
      <c r="K61" s="30">
        <f>'Primer quincena'!K61</f>
        <v>0</v>
      </c>
      <c r="L61" s="30">
        <f>'Primer quincena'!L61</f>
        <v>0</v>
      </c>
      <c r="M61" s="30">
        <f>'Primer quincena'!M61</f>
        <v>0</v>
      </c>
      <c r="N61" s="30">
        <f>'Primer quincena'!N61</f>
        <v>0</v>
      </c>
      <c r="O61" s="29">
        <f t="shared" si="7"/>
        <v>0</v>
      </c>
    </row>
    <row r="62" spans="2:15" ht="9.9499999999999993" customHeight="1" x14ac:dyDescent="0.2">
      <c r="B62" s="14" t="s">
        <v>55</v>
      </c>
      <c r="C62" s="30">
        <f>'Primer quincena'!C62</f>
        <v>0</v>
      </c>
      <c r="D62" s="30">
        <f>'Primer quincena'!D62</f>
        <v>0</v>
      </c>
      <c r="E62" s="30">
        <f>'Primer quincena'!E62</f>
        <v>0</v>
      </c>
      <c r="F62" s="30">
        <f>'Primer quincena'!F62</f>
        <v>0</v>
      </c>
      <c r="G62" s="30">
        <f>'Primer quincena'!G62</f>
        <v>0</v>
      </c>
      <c r="H62" s="30">
        <f>'Primer quincena'!H62</f>
        <v>0</v>
      </c>
      <c r="I62" s="30">
        <f>'Primer quincena'!I62</f>
        <v>0</v>
      </c>
      <c r="J62" s="30">
        <f>'Primer quincena'!J62</f>
        <v>0</v>
      </c>
      <c r="K62" s="30">
        <f>'Primer quincena'!K62</f>
        <v>0</v>
      </c>
      <c r="L62" s="30">
        <f>'Primer quincena'!L62</f>
        <v>0</v>
      </c>
      <c r="M62" s="30">
        <f>'Primer quincena'!M62</f>
        <v>0</v>
      </c>
      <c r="N62" s="30">
        <f>'Primer quincena'!N62</f>
        <v>0</v>
      </c>
      <c r="O62" s="29">
        <f t="shared" si="7"/>
        <v>0</v>
      </c>
    </row>
    <row r="63" spans="2:15" ht="9.9499999999999993" customHeight="1" x14ac:dyDescent="0.2">
      <c r="B63" s="14" t="s">
        <v>56</v>
      </c>
      <c r="C63" s="30">
        <f>'Primer quincena'!C63</f>
        <v>0</v>
      </c>
      <c r="D63" s="30">
        <f>'Primer quincena'!D63</f>
        <v>0</v>
      </c>
      <c r="E63" s="30">
        <f>'Primer quincena'!E63</f>
        <v>0</v>
      </c>
      <c r="F63" s="30">
        <f>'Primer quincena'!F63</f>
        <v>0</v>
      </c>
      <c r="G63" s="30">
        <f>'Primer quincena'!G63</f>
        <v>0</v>
      </c>
      <c r="H63" s="30">
        <f>'Primer quincena'!H63</f>
        <v>0</v>
      </c>
      <c r="I63" s="30">
        <f>'Primer quincena'!I63</f>
        <v>0</v>
      </c>
      <c r="J63" s="30">
        <f>'Primer quincena'!J63</f>
        <v>0</v>
      </c>
      <c r="K63" s="30">
        <f>'Primer quincena'!K63</f>
        <v>0</v>
      </c>
      <c r="L63" s="30">
        <f>'Primer quincena'!L63</f>
        <v>0</v>
      </c>
      <c r="M63" s="30">
        <f>'Primer quincena'!M63</f>
        <v>0</v>
      </c>
      <c r="N63" s="30">
        <f>'Primer quincena'!N63</f>
        <v>0</v>
      </c>
      <c r="O63" s="29">
        <f t="shared" si="7"/>
        <v>0</v>
      </c>
    </row>
    <row r="64" spans="2:15" ht="12" x14ac:dyDescent="0.2">
      <c r="B64" s="96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8"/>
      <c r="O64" s="59">
        <f>SUM(O44:O63)</f>
        <v>0</v>
      </c>
    </row>
  </sheetData>
  <mergeCells count="18">
    <mergeCell ref="B64:N64"/>
    <mergeCell ref="B10:B11"/>
    <mergeCell ref="C10:O10"/>
    <mergeCell ref="B16:O16"/>
    <mergeCell ref="B17:B18"/>
    <mergeCell ref="C17:O17"/>
    <mergeCell ref="B25:O25"/>
    <mergeCell ref="B26:O26"/>
    <mergeCell ref="B27:B28"/>
    <mergeCell ref="C27:O27"/>
    <mergeCell ref="B33:B34"/>
    <mergeCell ref="C42:O42"/>
    <mergeCell ref="B9:O9"/>
    <mergeCell ref="B1:O1"/>
    <mergeCell ref="B2:O2"/>
    <mergeCell ref="B3:O3"/>
    <mergeCell ref="B4:B5"/>
    <mergeCell ref="C4:O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sqref="A1:XFD1048576"/>
    </sheetView>
  </sheetViews>
  <sheetFormatPr baseColWidth="10" defaultRowHeight="15" x14ac:dyDescent="0.25"/>
  <cols>
    <col min="1" max="1" width="8" customWidth="1"/>
    <col min="2" max="2" width="19.7109375" customWidth="1"/>
    <col min="3" max="3" width="15.85546875" customWidth="1"/>
    <col min="4" max="4" width="13.42578125" customWidth="1"/>
    <col min="6" max="6" width="3.42578125" customWidth="1"/>
    <col min="7" max="7" width="3.5703125" customWidth="1"/>
    <col min="8" max="8" width="19" customWidth="1"/>
    <col min="9" max="9" width="21" customWidth="1"/>
    <col min="12" max="12" width="18.140625" bestFit="1" customWidth="1"/>
  </cols>
  <sheetData>
    <row r="1" spans="1:13" ht="24" thickBot="1" x14ac:dyDescent="0.4">
      <c r="A1" s="60" t="s">
        <v>61</v>
      </c>
    </row>
    <row r="2" spans="1:13" ht="75.75" thickBot="1" x14ac:dyDescent="0.3">
      <c r="A2" s="61" t="s">
        <v>62</v>
      </c>
      <c r="B2" s="62" t="s">
        <v>63</v>
      </c>
      <c r="C2" s="62" t="s">
        <v>64</v>
      </c>
      <c r="D2" s="61" t="s">
        <v>65</v>
      </c>
      <c r="E2" s="63" t="s">
        <v>66</v>
      </c>
      <c r="F2" s="64" t="s">
        <v>67</v>
      </c>
      <c r="G2" s="64" t="s">
        <v>68</v>
      </c>
      <c r="H2" s="62" t="s">
        <v>69</v>
      </c>
      <c r="I2" s="62" t="s">
        <v>70</v>
      </c>
      <c r="J2" s="65" t="s">
        <v>71</v>
      </c>
      <c r="K2" s="66" t="s">
        <v>72</v>
      </c>
      <c r="L2" s="67" t="s">
        <v>73</v>
      </c>
      <c r="M2" s="68"/>
    </row>
    <row r="3" spans="1:13" x14ac:dyDescent="0.25">
      <c r="A3" s="69" t="s">
        <v>74</v>
      </c>
      <c r="B3" s="69"/>
      <c r="C3" s="69"/>
      <c r="D3" s="69"/>
      <c r="E3" s="69"/>
      <c r="F3" s="69"/>
      <c r="G3" s="69"/>
      <c r="H3" s="69"/>
      <c r="I3" s="69"/>
      <c r="J3" s="69"/>
      <c r="K3" s="70"/>
      <c r="L3" s="71"/>
      <c r="M3" s="71"/>
    </row>
    <row r="4" spans="1:13" x14ac:dyDescent="0.25">
      <c r="A4" s="69" t="s">
        <v>75</v>
      </c>
      <c r="B4" s="69"/>
      <c r="C4" s="69"/>
      <c r="D4" s="69"/>
      <c r="E4" s="69"/>
      <c r="F4" s="69"/>
      <c r="G4" s="69"/>
      <c r="H4" s="69"/>
      <c r="I4" s="69"/>
      <c r="J4" s="69"/>
      <c r="K4" s="70"/>
      <c r="L4" s="69"/>
      <c r="M4" s="69"/>
    </row>
    <row r="5" spans="1:13" x14ac:dyDescent="0.25">
      <c r="A5" s="69" t="s">
        <v>76</v>
      </c>
      <c r="B5" s="69"/>
      <c r="C5" s="69"/>
      <c r="D5" s="69"/>
      <c r="E5" s="69"/>
      <c r="F5" s="69"/>
      <c r="G5" s="69"/>
      <c r="H5" s="69"/>
      <c r="I5" s="69"/>
      <c r="J5" s="69"/>
      <c r="K5" s="70"/>
      <c r="L5" s="69"/>
      <c r="M5" s="69"/>
    </row>
    <row r="6" spans="1:13" x14ac:dyDescent="0.25">
      <c r="A6" s="69" t="s">
        <v>77</v>
      </c>
      <c r="B6" s="69"/>
      <c r="C6" s="69"/>
      <c r="D6" s="69"/>
      <c r="E6" s="69"/>
      <c r="F6" s="69"/>
      <c r="G6" s="69"/>
      <c r="H6" s="69"/>
      <c r="I6" s="69"/>
      <c r="J6" s="69"/>
      <c r="K6" s="70"/>
      <c r="L6" s="69"/>
      <c r="M6" s="69"/>
    </row>
    <row r="7" spans="1:13" x14ac:dyDescent="0.25">
      <c r="A7" s="69" t="s">
        <v>78</v>
      </c>
      <c r="B7" s="69"/>
      <c r="C7" s="69"/>
      <c r="D7" s="69"/>
      <c r="E7" s="69"/>
      <c r="F7" s="69"/>
      <c r="G7" s="69"/>
      <c r="H7" s="69"/>
      <c r="I7" s="69"/>
      <c r="J7" s="69"/>
      <c r="K7" s="70"/>
      <c r="L7" s="69"/>
      <c r="M7" s="69"/>
    </row>
    <row r="8" spans="1:13" x14ac:dyDescent="0.25">
      <c r="A8" s="69" t="s">
        <v>79</v>
      </c>
      <c r="B8" s="69"/>
      <c r="C8" s="69"/>
      <c r="D8" s="69"/>
      <c r="E8" s="69"/>
      <c r="F8" s="69"/>
      <c r="G8" s="69"/>
      <c r="H8" s="69"/>
      <c r="I8" s="69"/>
      <c r="J8" s="69"/>
      <c r="K8" s="70"/>
      <c r="L8" s="69"/>
      <c r="M8" s="69"/>
    </row>
    <row r="9" spans="1:13" x14ac:dyDescent="0.25">
      <c r="A9" s="69" t="s">
        <v>80</v>
      </c>
      <c r="B9" s="69"/>
      <c r="C9" s="69"/>
      <c r="D9" s="69"/>
      <c r="E9" s="69"/>
      <c r="F9" s="69"/>
      <c r="G9" s="69"/>
      <c r="H9" s="69"/>
      <c r="I9" s="69"/>
      <c r="J9" s="69"/>
      <c r="K9" s="70"/>
      <c r="L9" s="69"/>
      <c r="M9" s="69"/>
    </row>
    <row r="10" spans="1:13" x14ac:dyDescent="0.25">
      <c r="A10" s="69" t="s">
        <v>81</v>
      </c>
      <c r="B10" s="69"/>
      <c r="C10" s="69"/>
      <c r="D10" s="69"/>
      <c r="E10" s="69"/>
      <c r="F10" s="69"/>
      <c r="G10" s="69"/>
      <c r="H10" s="69"/>
      <c r="I10" s="69"/>
      <c r="J10" s="69"/>
      <c r="K10" s="70"/>
      <c r="L10" s="69"/>
      <c r="M10" s="69"/>
    </row>
    <row r="11" spans="1:13" x14ac:dyDescent="0.25">
      <c r="A11" s="69" t="s">
        <v>82</v>
      </c>
      <c r="B11" s="69"/>
      <c r="C11" s="69"/>
      <c r="D11" s="69"/>
      <c r="E11" s="69"/>
      <c r="F11" s="69"/>
      <c r="G11" s="69"/>
      <c r="H11" s="69"/>
      <c r="I11" s="69"/>
      <c r="J11" s="69"/>
      <c r="K11" s="70"/>
      <c r="L11" s="69"/>
      <c r="M11" s="69"/>
    </row>
    <row r="12" spans="1:13" x14ac:dyDescent="0.25">
      <c r="A12" s="69" t="s">
        <v>83</v>
      </c>
      <c r="B12" s="69"/>
      <c r="C12" s="69"/>
      <c r="D12" s="69"/>
      <c r="E12" s="69"/>
      <c r="F12" s="69"/>
      <c r="G12" s="69"/>
      <c r="H12" s="69"/>
      <c r="I12" s="69"/>
      <c r="J12" s="69"/>
      <c r="K12" s="70"/>
      <c r="L12" s="69"/>
      <c r="M12" s="69"/>
    </row>
    <row r="13" spans="1:13" x14ac:dyDescent="0.25">
      <c r="A13" s="69" t="s">
        <v>84</v>
      </c>
      <c r="B13" s="69"/>
      <c r="C13" s="69"/>
      <c r="D13" s="69"/>
      <c r="E13" s="69"/>
      <c r="F13" s="69"/>
      <c r="G13" s="69"/>
      <c r="H13" s="69"/>
      <c r="I13" s="69"/>
      <c r="J13" s="69"/>
      <c r="K13" s="70"/>
      <c r="L13" s="69"/>
      <c r="M13" s="69"/>
    </row>
    <row r="14" spans="1:13" x14ac:dyDescent="0.25">
      <c r="A14" s="69" t="s">
        <v>85</v>
      </c>
      <c r="B14" s="69"/>
      <c r="C14" s="69"/>
      <c r="D14" s="69"/>
      <c r="E14" s="69"/>
      <c r="F14" s="69"/>
      <c r="G14" s="69"/>
      <c r="H14" s="69"/>
      <c r="I14" s="69"/>
      <c r="J14" s="69"/>
      <c r="K14" s="70"/>
      <c r="L14" s="69"/>
      <c r="M14" s="69"/>
    </row>
    <row r="15" spans="1:13" ht="17.25" customHeight="1" x14ac:dyDescent="0.25">
      <c r="D15" s="72" t="s">
        <v>86</v>
      </c>
      <c r="E15" s="69">
        <f>SUM(E3:E14)</f>
        <v>0</v>
      </c>
      <c r="F15" s="69">
        <f t="shared" ref="F15:G15" si="0">SUM(F3:F14)</f>
        <v>0</v>
      </c>
      <c r="G15" s="69">
        <f t="shared" si="0"/>
        <v>0</v>
      </c>
      <c r="H15" s="69"/>
      <c r="I15" s="69"/>
      <c r="J15" s="69"/>
      <c r="K15" s="70"/>
      <c r="L15" s="69"/>
      <c r="M15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Primer quincena</vt:lpstr>
      <vt:lpstr>Segunda quincena </vt:lpstr>
      <vt:lpstr>Acumulado</vt:lpstr>
      <vt:lpstr>Capacitación</vt:lpstr>
    </vt:vector>
  </TitlesOfParts>
  <Company>Gobierno de Tlaquepaque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de Tlaquepaque</dc:creator>
  <cp:lastModifiedBy>Cesar Ignacio Bocanegra Alvarado</cp:lastModifiedBy>
  <cp:lastPrinted>2013-01-24T20:06:13Z</cp:lastPrinted>
  <dcterms:created xsi:type="dcterms:W3CDTF">2013-01-24T19:28:51Z</dcterms:created>
  <dcterms:modified xsi:type="dcterms:W3CDTF">2021-10-08T20:00:33Z</dcterms:modified>
</cp:coreProperties>
</file>