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Reportes trimestrales 2019\"/>
    </mc:Choice>
  </mc:AlternateContent>
  <bookViews>
    <workbookView xWindow="0" yWindow="0" windowWidth="21570" windowHeight="9660"/>
  </bookViews>
  <sheets>
    <sheet name="Hoja Uno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8" l="1"/>
  <c r="K7" i="8"/>
  <c r="K5" i="8"/>
  <c r="K4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8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</calcChain>
</file>

<file path=xl/sharedStrings.xml><?xml version="1.0" encoding="utf-8"?>
<sst xmlns="http://schemas.openxmlformats.org/spreadsheetml/2006/main" count="28" uniqueCount="28">
  <si>
    <t>Presidencia</t>
  </si>
  <si>
    <t>COMUDE</t>
  </si>
  <si>
    <t>DIF</t>
  </si>
  <si>
    <t>IMMUJERES</t>
  </si>
  <si>
    <t>COMUCAT</t>
  </si>
  <si>
    <t>NOMBRE DEPENDENCIA</t>
  </si>
  <si>
    <t>TOTAL DE POAS</t>
  </si>
  <si>
    <t>POAS INACTVOS</t>
  </si>
  <si>
    <t>POAS ACTIVOS</t>
  </si>
  <si>
    <t>% DE AVANCE</t>
  </si>
  <si>
    <t>OCT-DIC 2018</t>
  </si>
  <si>
    <t>ABRIL-JUNIO 2019</t>
  </si>
  <si>
    <t>ENERO-MARZO 2019</t>
  </si>
  <si>
    <t>Coordinación General de Construcción de la Comunidad</t>
  </si>
  <si>
    <t>Coordinación General Desarrollo Económico y Combate a la Desigualdad</t>
  </si>
  <si>
    <t>Coordinación General de Gestión Integral del Territorio</t>
  </si>
  <si>
    <t>Coordinación General de Administración e Innovación Gubernamental</t>
  </si>
  <si>
    <t>Coordinación General de Servicios Públicos Muniicpales</t>
  </si>
  <si>
    <t>Tesorería Municipal</t>
  </si>
  <si>
    <t>Síndicatura</t>
  </si>
  <si>
    <t>Secretaría de Ayuntamiento</t>
  </si>
  <si>
    <t>Coordinación de Protección Civil y Bomberos</t>
  </si>
  <si>
    <t>IMJUVET</t>
  </si>
  <si>
    <t>PREMIO NACIONAL</t>
  </si>
  <si>
    <t>%</t>
  </si>
  <si>
    <t>Contraloría Ciudadana</t>
  </si>
  <si>
    <t>Comisaría de la Policía Preventiva Municipal</t>
  </si>
  <si>
    <t>AVANCE PROMEDIO DE ACTIVIDADES POR COORDINACIÓN O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</si>
</sst>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2" xfId="0" applyBorder="1"/>
    <xf numFmtId="0" fontId="0" fillId="0" borderId="14" xfId="0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0" fillId="0" borderId="1" xfId="0" applyNumberFormat="1" applyBorder="1"/>
    <xf numFmtId="9" fontId="0" fillId="0" borderId="0" xfId="0" applyNumberFormat="1"/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9" fontId="0" fillId="0" borderId="3" xfId="0" applyNumberFormat="1" applyBorder="1"/>
    <xf numFmtId="0" fontId="2" fillId="7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wrapText="1"/>
    </xf>
    <xf numFmtId="0" fontId="0" fillId="5" borderId="19" xfId="0" applyFill="1" applyBorder="1"/>
    <xf numFmtId="0" fontId="0" fillId="4" borderId="19" xfId="0" applyFill="1" applyBorder="1"/>
    <xf numFmtId="0" fontId="0" fillId="6" borderId="19" xfId="0" applyFill="1" applyBorder="1"/>
    <xf numFmtId="0" fontId="0" fillId="3" borderId="19" xfId="0" applyFill="1" applyBorder="1"/>
    <xf numFmtId="0" fontId="0" fillId="6" borderId="20" xfId="0" applyFill="1" applyBorder="1"/>
    <xf numFmtId="0" fontId="2" fillId="7" borderId="7" xfId="0" applyFont="1" applyFill="1" applyBorder="1" applyAlignment="1">
      <alignment horizontal="center" vertical="center"/>
    </xf>
    <xf numFmtId="9" fontId="0" fillId="0" borderId="4" xfId="0" applyNumberFormat="1" applyBorder="1"/>
    <xf numFmtId="9" fontId="0" fillId="0" borderId="13" xfId="0" applyNumberForma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0" fillId="7" borderId="16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3" fillId="7" borderId="9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zoomScale="91" zoomScaleNormal="91" workbookViewId="0">
      <selection activeCell="E2" sqref="E2:E3"/>
    </sheetView>
  </sheetViews>
  <sheetFormatPr baseColWidth="10" defaultRowHeight="15" x14ac:dyDescent="0.25"/>
  <cols>
    <col min="2" max="2" width="31.7109375" customWidth="1"/>
    <col min="3" max="3" width="14.5703125" customWidth="1"/>
    <col min="4" max="4" width="13.28515625" customWidth="1"/>
    <col min="5" max="5" width="11.7109375" customWidth="1"/>
    <col min="6" max="6" width="15.85546875" customWidth="1"/>
    <col min="7" max="7" width="20.5703125" customWidth="1"/>
    <col min="8" max="8" width="16.5703125" customWidth="1"/>
    <col min="9" max="10" width="11.42578125" hidden="1" customWidth="1"/>
    <col min="11" max="11" width="11.85546875" hidden="1" customWidth="1"/>
  </cols>
  <sheetData>
    <row r="1" spans="2:11" ht="21.75" customHeight="1" thickBot="1" x14ac:dyDescent="0.4">
      <c r="B1" s="22" t="s">
        <v>27</v>
      </c>
      <c r="C1" s="23"/>
      <c r="D1" s="23"/>
      <c r="E1" s="23"/>
      <c r="F1" s="23"/>
      <c r="G1" s="23"/>
      <c r="H1" s="24"/>
      <c r="I1" s="11"/>
    </row>
    <row r="2" spans="2:11" ht="15.75" thickBot="1" x14ac:dyDescent="0.3">
      <c r="B2" s="30" t="s">
        <v>5</v>
      </c>
      <c r="C2" s="28" t="s">
        <v>6</v>
      </c>
      <c r="D2" s="28" t="s">
        <v>7</v>
      </c>
      <c r="E2" s="28" t="s">
        <v>8</v>
      </c>
      <c r="F2" s="25" t="s">
        <v>9</v>
      </c>
      <c r="G2" s="26"/>
      <c r="H2" s="27"/>
      <c r="I2" s="20" t="s">
        <v>24</v>
      </c>
    </row>
    <row r="3" spans="2:11" x14ac:dyDescent="0.25">
      <c r="B3" s="31"/>
      <c r="C3" s="29"/>
      <c r="D3" s="29"/>
      <c r="E3" s="29"/>
      <c r="F3" s="10" t="s">
        <v>10</v>
      </c>
      <c r="G3" s="10" t="s">
        <v>12</v>
      </c>
      <c r="H3" s="17" t="s">
        <v>11</v>
      </c>
      <c r="I3" s="21"/>
    </row>
    <row r="4" spans="2:11" ht="30" x14ac:dyDescent="0.25">
      <c r="B4" s="2" t="s">
        <v>13</v>
      </c>
      <c r="C4" s="3">
        <v>31</v>
      </c>
      <c r="D4" s="4">
        <v>10</v>
      </c>
      <c r="E4" s="4">
        <v>22</v>
      </c>
      <c r="F4" s="5">
        <v>0.22</v>
      </c>
      <c r="G4" s="5">
        <v>0.19</v>
      </c>
      <c r="H4" s="18">
        <v>0.16</v>
      </c>
      <c r="I4" s="12">
        <f>E4/0.31</f>
        <v>70.967741935483872</v>
      </c>
      <c r="K4" s="6">
        <f>AVERAGE(F4:H4)</f>
        <v>0.19000000000000003</v>
      </c>
    </row>
    <row r="5" spans="2:11" ht="45" x14ac:dyDescent="0.25">
      <c r="B5" s="2" t="s">
        <v>14</v>
      </c>
      <c r="C5" s="3">
        <v>57</v>
      </c>
      <c r="D5" s="4">
        <v>10</v>
      </c>
      <c r="E5" s="4">
        <v>47</v>
      </c>
      <c r="F5" s="5">
        <v>0.25</v>
      </c>
      <c r="G5" s="5">
        <v>0.22</v>
      </c>
      <c r="H5" s="18">
        <v>0.2</v>
      </c>
      <c r="I5" s="13">
        <f>E5/0.57</f>
        <v>82.456140350877206</v>
      </c>
      <c r="K5" s="6">
        <f>AVERAGE(F5:H5)</f>
        <v>0.2233333333333333</v>
      </c>
    </row>
    <row r="6" spans="2:11" ht="30" x14ac:dyDescent="0.25">
      <c r="B6" s="2" t="s">
        <v>15</v>
      </c>
      <c r="C6" s="3">
        <v>41</v>
      </c>
      <c r="D6" s="4">
        <v>2</v>
      </c>
      <c r="E6" s="4">
        <v>39</v>
      </c>
      <c r="F6" s="5">
        <v>0.22</v>
      </c>
      <c r="G6" s="5">
        <v>0.25</v>
      </c>
      <c r="H6" s="18">
        <v>0.24</v>
      </c>
      <c r="I6" s="13">
        <f>E6/0.41</f>
        <v>95.121951219512198</v>
      </c>
      <c r="K6" s="6">
        <f t="shared" ref="K6:K7" si="0">AVERAGE(F6:H6)</f>
        <v>0.23666666666666666</v>
      </c>
    </row>
    <row r="7" spans="2:11" ht="45" x14ac:dyDescent="0.25">
      <c r="B7" s="2" t="s">
        <v>16</v>
      </c>
      <c r="C7" s="3">
        <v>28</v>
      </c>
      <c r="D7" s="4">
        <v>8</v>
      </c>
      <c r="E7" s="4">
        <v>20</v>
      </c>
      <c r="F7" s="5">
        <v>0.19</v>
      </c>
      <c r="G7" s="5">
        <v>0.22</v>
      </c>
      <c r="H7" s="18">
        <v>0.16</v>
      </c>
      <c r="I7" s="12">
        <f>E7/0.28</f>
        <v>71.428571428571416</v>
      </c>
      <c r="K7" s="6">
        <f t="shared" si="0"/>
        <v>0.19000000000000003</v>
      </c>
    </row>
    <row r="8" spans="2:11" ht="30" x14ac:dyDescent="0.25">
      <c r="B8" s="2" t="s">
        <v>17</v>
      </c>
      <c r="C8" s="3">
        <v>68</v>
      </c>
      <c r="D8" s="4">
        <v>23</v>
      </c>
      <c r="E8" s="4">
        <v>45</v>
      </c>
      <c r="F8" s="5">
        <v>0.2</v>
      </c>
      <c r="G8" s="5">
        <v>0.16</v>
      </c>
      <c r="H8" s="18">
        <v>0.16</v>
      </c>
      <c r="I8" s="12">
        <f>E8/0.68</f>
        <v>66.17647058823529</v>
      </c>
      <c r="K8" s="6">
        <f>AVERAGE(F8:H8)</f>
        <v>0.17333333333333334</v>
      </c>
    </row>
    <row r="9" spans="2:11" ht="30" x14ac:dyDescent="0.25">
      <c r="B9" s="2" t="s">
        <v>26</v>
      </c>
      <c r="C9" s="3">
        <v>45</v>
      </c>
      <c r="D9" s="4">
        <v>3</v>
      </c>
      <c r="E9" s="4">
        <v>42</v>
      </c>
      <c r="F9" s="5">
        <v>0.25</v>
      </c>
      <c r="G9" s="5">
        <v>0.2</v>
      </c>
      <c r="H9" s="18">
        <v>0.23</v>
      </c>
      <c r="I9" s="13">
        <f>E9/0.45</f>
        <v>93.333333333333329</v>
      </c>
      <c r="K9" s="6">
        <f t="shared" ref="K9:K21" si="1">AVERAGE(F9:H9)</f>
        <v>0.22666666666666668</v>
      </c>
    </row>
    <row r="10" spans="2:11" ht="18.75" x14ac:dyDescent="0.25">
      <c r="B10" s="2" t="s">
        <v>25</v>
      </c>
      <c r="C10" s="3">
        <v>16</v>
      </c>
      <c r="D10" s="4">
        <v>3</v>
      </c>
      <c r="E10" s="4">
        <v>13</v>
      </c>
      <c r="F10" s="5">
        <v>0.25</v>
      </c>
      <c r="G10" s="5">
        <v>0.23</v>
      </c>
      <c r="H10" s="18">
        <v>0.23</v>
      </c>
      <c r="I10" s="13">
        <f>E10/0.16</f>
        <v>81.25</v>
      </c>
      <c r="K10" s="6">
        <f t="shared" si="1"/>
        <v>0.23666666666666666</v>
      </c>
    </row>
    <row r="11" spans="2:11" ht="18.75" x14ac:dyDescent="0.25">
      <c r="B11" s="2" t="s">
        <v>18</v>
      </c>
      <c r="C11" s="3">
        <v>14</v>
      </c>
      <c r="D11" s="4">
        <v>3</v>
      </c>
      <c r="E11" s="4">
        <v>11</v>
      </c>
      <c r="F11" s="5">
        <v>0.22</v>
      </c>
      <c r="G11" s="5">
        <v>0.2</v>
      </c>
      <c r="H11" s="18">
        <v>0.18</v>
      </c>
      <c r="I11" s="12">
        <f>E11/0.14</f>
        <v>78.571428571428569</v>
      </c>
      <c r="K11" s="6">
        <f t="shared" si="1"/>
        <v>0.20000000000000004</v>
      </c>
    </row>
    <row r="12" spans="2:11" ht="18.75" x14ac:dyDescent="0.25">
      <c r="B12" s="2" t="s">
        <v>19</v>
      </c>
      <c r="C12" s="3">
        <v>9</v>
      </c>
      <c r="D12" s="4">
        <v>2</v>
      </c>
      <c r="E12" s="4">
        <v>7</v>
      </c>
      <c r="F12" s="5">
        <v>0.2</v>
      </c>
      <c r="G12" s="5">
        <v>0.25</v>
      </c>
      <c r="H12" s="18">
        <v>0.25</v>
      </c>
      <c r="I12" s="12">
        <f>E12/0.09</f>
        <v>77.777777777777786</v>
      </c>
      <c r="K12" s="6">
        <f t="shared" si="1"/>
        <v>0.23333333333333331</v>
      </c>
    </row>
    <row r="13" spans="2:11" ht="18.75" x14ac:dyDescent="0.25">
      <c r="B13" s="2" t="s">
        <v>20</v>
      </c>
      <c r="C13" s="3">
        <v>44</v>
      </c>
      <c r="D13" s="4">
        <v>9</v>
      </c>
      <c r="E13" s="4">
        <v>35</v>
      </c>
      <c r="F13" s="5">
        <v>0.21</v>
      </c>
      <c r="G13" s="5">
        <v>0.2</v>
      </c>
      <c r="H13" s="18">
        <v>0.25</v>
      </c>
      <c r="I13" s="12">
        <f>E13/0.44</f>
        <v>79.545454545454547</v>
      </c>
      <c r="K13" s="6">
        <f t="shared" si="1"/>
        <v>0.22</v>
      </c>
    </row>
    <row r="14" spans="2:11" ht="30" x14ac:dyDescent="0.25">
      <c r="B14" s="2" t="s">
        <v>21</v>
      </c>
      <c r="C14" s="3">
        <v>22</v>
      </c>
      <c r="D14" s="4">
        <v>0</v>
      </c>
      <c r="E14" s="4">
        <v>22</v>
      </c>
      <c r="F14" s="5">
        <v>0.25</v>
      </c>
      <c r="G14" s="5">
        <v>0.25</v>
      </c>
      <c r="H14" s="18">
        <v>0.25</v>
      </c>
      <c r="I14" s="14">
        <f>E14/0.22</f>
        <v>100</v>
      </c>
      <c r="K14" s="6">
        <f t="shared" si="1"/>
        <v>0.25</v>
      </c>
    </row>
    <row r="15" spans="2:11" ht="18.75" x14ac:dyDescent="0.25">
      <c r="B15" s="2" t="s">
        <v>0</v>
      </c>
      <c r="C15" s="3">
        <v>27</v>
      </c>
      <c r="D15" s="4">
        <v>22</v>
      </c>
      <c r="E15" s="4">
        <v>5</v>
      </c>
      <c r="F15" s="5">
        <v>0.15</v>
      </c>
      <c r="G15" s="5">
        <v>0.15</v>
      </c>
      <c r="H15" s="18">
        <v>0.15</v>
      </c>
      <c r="I15" s="15">
        <f>E15/0.27</f>
        <v>18.518518518518519</v>
      </c>
      <c r="K15" s="6">
        <f t="shared" si="1"/>
        <v>0.15</v>
      </c>
    </row>
    <row r="16" spans="2:11" ht="18.75" x14ac:dyDescent="0.25">
      <c r="B16" s="2" t="s">
        <v>1</v>
      </c>
      <c r="C16" s="3">
        <v>4</v>
      </c>
      <c r="D16" s="4">
        <v>0</v>
      </c>
      <c r="E16" s="4">
        <v>4</v>
      </c>
      <c r="F16" s="5">
        <v>0.25</v>
      </c>
      <c r="G16" s="5">
        <v>0.25</v>
      </c>
      <c r="H16" s="18">
        <v>0.25</v>
      </c>
      <c r="I16" s="14">
        <f>E16/0.04</f>
        <v>100</v>
      </c>
      <c r="K16" s="6">
        <f t="shared" si="1"/>
        <v>0.25</v>
      </c>
    </row>
    <row r="17" spans="2:11" ht="18.75" x14ac:dyDescent="0.25">
      <c r="B17" s="2" t="s">
        <v>22</v>
      </c>
      <c r="C17" s="3">
        <v>8</v>
      </c>
      <c r="D17" s="4">
        <v>0</v>
      </c>
      <c r="E17" s="4">
        <v>8</v>
      </c>
      <c r="F17" s="5">
        <v>0.25</v>
      </c>
      <c r="G17" s="5">
        <v>0.25</v>
      </c>
      <c r="H17" s="18">
        <v>0.25</v>
      </c>
      <c r="I17" s="14">
        <f>E17/0.08</f>
        <v>100</v>
      </c>
      <c r="K17" s="6">
        <f t="shared" si="1"/>
        <v>0.25</v>
      </c>
    </row>
    <row r="18" spans="2:11" ht="18.75" x14ac:dyDescent="0.25">
      <c r="B18" s="2" t="s">
        <v>2</v>
      </c>
      <c r="C18" s="3">
        <v>18</v>
      </c>
      <c r="D18" s="4">
        <v>4</v>
      </c>
      <c r="E18" s="4">
        <v>14</v>
      </c>
      <c r="F18" s="5">
        <v>0.2</v>
      </c>
      <c r="G18" s="5">
        <v>0.18</v>
      </c>
      <c r="H18" s="18">
        <v>0.2</v>
      </c>
      <c r="I18" s="12">
        <f>E18/0.18</f>
        <v>77.777777777777786</v>
      </c>
      <c r="K18" s="6">
        <f t="shared" si="1"/>
        <v>0.19333333333333336</v>
      </c>
    </row>
    <row r="19" spans="2:11" ht="18.75" x14ac:dyDescent="0.25">
      <c r="B19" s="2" t="s">
        <v>4</v>
      </c>
      <c r="C19" s="3">
        <v>4</v>
      </c>
      <c r="D19" s="4">
        <v>0</v>
      </c>
      <c r="E19" s="4">
        <v>4</v>
      </c>
      <c r="F19" s="5">
        <v>0.25</v>
      </c>
      <c r="G19" s="5">
        <v>0.25</v>
      </c>
      <c r="H19" s="18">
        <v>0.25</v>
      </c>
      <c r="I19" s="14">
        <f>E19/0.04</f>
        <v>100</v>
      </c>
      <c r="K19" s="6">
        <f t="shared" si="1"/>
        <v>0.25</v>
      </c>
    </row>
    <row r="20" spans="2:11" ht="18.75" x14ac:dyDescent="0.25">
      <c r="B20" s="2" t="s">
        <v>3</v>
      </c>
      <c r="C20" s="3">
        <v>17</v>
      </c>
      <c r="D20" s="4">
        <v>8</v>
      </c>
      <c r="E20" s="4">
        <v>9</v>
      </c>
      <c r="F20" s="5">
        <v>0.16</v>
      </c>
      <c r="G20" s="5">
        <v>0.12</v>
      </c>
      <c r="H20" s="18">
        <v>0.15</v>
      </c>
      <c r="I20" s="15">
        <f>E20/0.19</f>
        <v>47.368421052631575</v>
      </c>
      <c r="K20" s="6">
        <f t="shared" si="1"/>
        <v>0.14333333333333334</v>
      </c>
    </row>
    <row r="21" spans="2:11" ht="19.5" thickBot="1" x14ac:dyDescent="0.3">
      <c r="B21" s="1" t="s">
        <v>23</v>
      </c>
      <c r="C21" s="7">
        <v>1</v>
      </c>
      <c r="D21" s="8">
        <v>0</v>
      </c>
      <c r="E21" s="8">
        <v>1</v>
      </c>
      <c r="F21" s="9">
        <v>0.25</v>
      </c>
      <c r="G21" s="9">
        <v>0.25</v>
      </c>
      <c r="H21" s="19">
        <v>0.25</v>
      </c>
      <c r="I21" s="16">
        <f>E21/0.01</f>
        <v>100</v>
      </c>
      <c r="K21" s="6">
        <f t="shared" si="1"/>
        <v>0.25</v>
      </c>
    </row>
  </sheetData>
  <mergeCells count="7">
    <mergeCell ref="I2:I3"/>
    <mergeCell ref="B1:H1"/>
    <mergeCell ref="F2:H2"/>
    <mergeCell ref="C2:C3"/>
    <mergeCell ref="D2:D3"/>
    <mergeCell ref="E2:E3"/>
    <mergeCell ref="B2:B3"/>
  </mergeCells>
  <pageMargins left="0.70866141732283472" right="0.70866141732283472" top="0.74803149606299213" bottom="0.74803149606299213" header="0.31496062992125984" footer="0.31496062992125984"/>
  <pageSetup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Uno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Isela Vazquez Espinoza</dc:creator>
  <cp:lastModifiedBy>Maria Isela Vazquez Espinoza</cp:lastModifiedBy>
  <cp:lastPrinted>2019-07-03T19:13:57Z</cp:lastPrinted>
  <dcterms:created xsi:type="dcterms:W3CDTF">2017-03-27T19:22:22Z</dcterms:created>
  <dcterms:modified xsi:type="dcterms:W3CDTF">2019-07-11T19:29:27Z</dcterms:modified>
</cp:coreProperties>
</file>