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Control de Presupuesto\Presupuesto 2019\TRANSPARENCIA\Clasificacion Presupuesto 1er Modificación\"/>
    </mc:Choice>
  </mc:AlternateContent>
  <xr:revisionPtr revIDLastSave="0" documentId="13_ncr:1_{822E684A-5BB8-4077-89DE-4FCFE3546697}" xr6:coauthVersionLast="45" xr6:coauthVersionMax="45" xr10:uidLastSave="{00000000-0000-0000-0000-000000000000}"/>
  <bookViews>
    <workbookView xWindow="-120" yWindow="-120" windowWidth="20730" windowHeight="11160" activeTab="1" xr2:uid="{CDC9E508-D064-42FE-9DC9-E7A03CB733FA}"/>
  </bookViews>
  <sheets>
    <sheet name="CLASIF. PROGRAMATICA SOLO PPTO." sheetId="4" r:id="rId1"/>
    <sheet name="CLASIF. PROGRAMATICA TODAS" sheetId="2" r:id="rId2"/>
  </sheets>
  <definedNames>
    <definedName name="_xlnm._FilterDatabase" localSheetId="0" hidden="1">'CLASIF. PROGRAMATICA SOLO PPTO.'!$A$4:$H$211</definedName>
    <definedName name="_xlnm._FilterDatabase" localSheetId="1" hidden="1">'CLASIF. PROGRAMATICA TODAS'!$A$4:$H$406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7" i="2" l="1"/>
  <c r="G204" i="2" s="1"/>
  <c r="H303" i="2"/>
  <c r="F303" i="2"/>
  <c r="H240" i="2"/>
  <c r="F240" i="2"/>
  <c r="H331" i="2"/>
  <c r="F331" i="2"/>
  <c r="F335" i="2"/>
  <c r="H335" i="2"/>
  <c r="H338" i="2"/>
  <c r="F338" i="2"/>
  <c r="H342" i="2"/>
  <c r="F342" i="2"/>
  <c r="H357" i="2"/>
  <c r="F357" i="2"/>
  <c r="H361" i="2"/>
  <c r="F361" i="2"/>
  <c r="H364" i="2"/>
  <c r="F364" i="2"/>
  <c r="H372" i="2"/>
  <c r="G371" i="2"/>
  <c r="F380" i="2"/>
  <c r="F394" i="2"/>
  <c r="H394" i="2"/>
  <c r="H396" i="2"/>
  <c r="F396" i="2"/>
  <c r="H350" i="2"/>
  <c r="F350" i="2"/>
  <c r="H348" i="2"/>
  <c r="F348" i="2"/>
  <c r="H329" i="2"/>
  <c r="F329" i="2"/>
  <c r="H324" i="2"/>
  <c r="F324" i="2"/>
  <c r="H321" i="2"/>
  <c r="F321" i="2"/>
  <c r="H319" i="2"/>
  <c r="F319" i="2"/>
  <c r="H316" i="2"/>
  <c r="F316" i="2"/>
  <c r="H314" i="2"/>
  <c r="F314" i="2"/>
  <c r="H305" i="2"/>
  <c r="F305" i="2"/>
  <c r="H291" i="2"/>
  <c r="H287" i="2"/>
  <c r="G291" i="2"/>
  <c r="G287" i="2"/>
  <c r="H281" i="2"/>
  <c r="F281" i="2"/>
  <c r="H275" i="2"/>
  <c r="F275" i="2"/>
  <c r="H272" i="2"/>
  <c r="F272" i="2"/>
  <c r="H263" i="2"/>
  <c r="G263" i="2"/>
  <c r="H259" i="2"/>
  <c r="H255" i="2"/>
  <c r="H247" i="2"/>
  <c r="H245" i="2" s="1"/>
  <c r="H229" i="2"/>
  <c r="H227" i="2"/>
  <c r="H225" i="2"/>
  <c r="H221" i="2"/>
  <c r="H211" i="2"/>
  <c r="H207" i="2"/>
  <c r="H204" i="2"/>
  <c r="H201" i="2"/>
  <c r="H198" i="2" s="1"/>
  <c r="H196" i="2"/>
  <c r="H193" i="2"/>
  <c r="H187" i="2"/>
  <c r="H184" i="2"/>
  <c r="H181" i="2" s="1"/>
  <c r="H178" i="2"/>
  <c r="H175" i="2"/>
  <c r="H170" i="2"/>
  <c r="H166" i="2" s="1"/>
  <c r="H162" i="2"/>
  <c r="H157" i="2" s="1"/>
  <c r="H152" i="2"/>
  <c r="H142" i="2"/>
  <c r="H135" i="2"/>
  <c r="G152" i="2"/>
  <c r="G142" i="2"/>
  <c r="G135" i="2"/>
  <c r="H130" i="2"/>
  <c r="G130" i="2"/>
  <c r="H127" i="2"/>
  <c r="H121" i="2"/>
  <c r="H114" i="2"/>
  <c r="H112" i="2"/>
  <c r="H105" i="2"/>
  <c r="G105" i="2"/>
  <c r="H102" i="2"/>
  <c r="H100" i="2"/>
  <c r="H97" i="2"/>
  <c r="H88" i="2" s="1"/>
  <c r="H94" i="2"/>
  <c r="H84" i="2"/>
  <c r="H78" i="2" s="1"/>
  <c r="H73" i="2"/>
  <c r="H68" i="2"/>
  <c r="G84" i="2"/>
  <c r="G78" i="2" s="1"/>
  <c r="G73" i="2"/>
  <c r="G68" i="2"/>
  <c r="H66" i="2"/>
  <c r="H64" i="2"/>
  <c r="H61" i="2"/>
  <c r="H57" i="2"/>
  <c r="H53" i="2"/>
  <c r="H51" i="2"/>
  <c r="H48" i="2"/>
  <c r="H46" i="2"/>
  <c r="H44" i="2"/>
  <c r="H42" i="2"/>
  <c r="H40" i="2"/>
  <c r="H38" i="2"/>
  <c r="H36" i="2"/>
  <c r="G9" i="2"/>
  <c r="G8" i="2" s="1"/>
  <c r="G6" i="2" s="1"/>
  <c r="H31" i="2"/>
  <c r="H30" i="2" s="1"/>
  <c r="H28" i="2"/>
  <c r="H25" i="2" s="1"/>
  <c r="H20" i="2"/>
  <c r="H19" i="2" s="1"/>
  <c r="H17" i="2"/>
  <c r="H10" i="2"/>
  <c r="G10" i="2"/>
  <c r="H8" i="2"/>
  <c r="H6" i="2" s="1"/>
  <c r="G41" i="2"/>
  <c r="G40" i="2" s="1"/>
  <c r="G395" i="2"/>
  <c r="G394" i="2" s="1"/>
  <c r="G358" i="2"/>
  <c r="G320" i="2"/>
  <c r="G319" i="2" s="1"/>
  <c r="G317" i="2"/>
  <c r="G316" i="2" s="1"/>
  <c r="G307" i="2"/>
  <c r="G306" i="2"/>
  <c r="G241" i="2"/>
  <c r="G240" i="2" s="1"/>
  <c r="G235" i="2" s="1"/>
  <c r="G202" i="2"/>
  <c r="G201" i="2" s="1"/>
  <c r="G198" i="2" s="1"/>
  <c r="G195" i="2"/>
  <c r="G115" i="2"/>
  <c r="G114" i="2" s="1"/>
  <c r="F48" i="2"/>
  <c r="G49" i="2"/>
  <c r="G48" i="2" s="1"/>
  <c r="F51" i="2"/>
  <c r="G52" i="2"/>
  <c r="G51" i="2" s="1"/>
  <c r="F53" i="2"/>
  <c r="G54" i="2"/>
  <c r="G53" i="2" s="1"/>
  <c r="F57" i="2"/>
  <c r="G58" i="2"/>
  <c r="G57" i="2" s="1"/>
  <c r="F61" i="2"/>
  <c r="G62" i="2"/>
  <c r="G61" i="2" s="1"/>
  <c r="F64" i="2"/>
  <c r="G65" i="2"/>
  <c r="G64" i="2" s="1"/>
  <c r="F66" i="2"/>
  <c r="F68" i="2"/>
  <c r="F73" i="2"/>
  <c r="F84" i="2"/>
  <c r="F78" i="2" s="1"/>
  <c r="G85" i="2"/>
  <c r="F94" i="2"/>
  <c r="G95" i="2"/>
  <c r="G94" i="2" s="1"/>
  <c r="F97" i="2"/>
  <c r="G98" i="2"/>
  <c r="G97" i="2" s="1"/>
  <c r="F100" i="2"/>
  <c r="F102" i="2"/>
  <c r="G103" i="2"/>
  <c r="G102" i="2" s="1"/>
  <c r="F105" i="2"/>
  <c r="F112" i="2"/>
  <c r="G113" i="2"/>
  <c r="G112" i="2" s="1"/>
  <c r="F114" i="2"/>
  <c r="F121" i="2"/>
  <c r="F127" i="2"/>
  <c r="G129" i="2"/>
  <c r="F130" i="2"/>
  <c r="G131" i="2"/>
  <c r="F135" i="2"/>
  <c r="F142" i="2"/>
  <c r="F152" i="2"/>
  <c r="F162" i="2"/>
  <c r="G163" i="2"/>
  <c r="G162" i="2" s="1"/>
  <c r="G157" i="2" s="1"/>
  <c r="F170" i="2"/>
  <c r="G171" i="2"/>
  <c r="G172" i="2"/>
  <c r="F175" i="2"/>
  <c r="G176" i="2"/>
  <c r="G175" i="2" s="1"/>
  <c r="F178" i="2"/>
  <c r="G179" i="2"/>
  <c r="G180" i="2"/>
  <c r="F184" i="2"/>
  <c r="G185" i="2"/>
  <c r="G186" i="2"/>
  <c r="F187" i="2"/>
  <c r="F193" i="2"/>
  <c r="G194" i="2"/>
  <c r="F196" i="2"/>
  <c r="F201" i="2"/>
  <c r="F207" i="2"/>
  <c r="G208" i="2"/>
  <c r="G209" i="2"/>
  <c r="F211" i="2"/>
  <c r="F210" i="4"/>
  <c r="G397" i="2"/>
  <c r="G396" i="2" s="1"/>
  <c r="G381" i="2"/>
  <c r="G370" i="2"/>
  <c r="G369" i="2"/>
  <c r="G368" i="2"/>
  <c r="G367" i="2"/>
  <c r="G365" i="2"/>
  <c r="G363" i="2"/>
  <c r="G362" i="2"/>
  <c r="G361" i="2" s="1"/>
  <c r="G360" i="2"/>
  <c r="G359" i="2"/>
  <c r="G345" i="2"/>
  <c r="G344" i="2"/>
  <c r="G343" i="2"/>
  <c r="G340" i="2"/>
  <c r="G339" i="2"/>
  <c r="G332" i="2"/>
  <c r="G330" i="2"/>
  <c r="G329" i="2" s="1"/>
  <c r="G327" i="2"/>
  <c r="G326" i="2"/>
  <c r="G325" i="2"/>
  <c r="G323" i="2"/>
  <c r="G322" i="2"/>
  <c r="G321" i="2" s="1"/>
  <c r="G315" i="2"/>
  <c r="G314" i="2" s="1"/>
  <c r="G311" i="2"/>
  <c r="G310" i="2"/>
  <c r="G309" i="2"/>
  <c r="G308" i="2"/>
  <c r="G304" i="2"/>
  <c r="G303" i="2" s="1"/>
  <c r="G282" i="2"/>
  <c r="G281" i="2" s="1"/>
  <c r="G280" i="2" s="1"/>
  <c r="G279" i="2"/>
  <c r="G278" i="2"/>
  <c r="G277" i="2"/>
  <c r="G276" i="2"/>
  <c r="G275" i="2" s="1"/>
  <c r="G273" i="2"/>
  <c r="G272" i="2" s="1"/>
  <c r="G268" i="2" s="1"/>
  <c r="G264" i="2"/>
  <c r="G261" i="2"/>
  <c r="G256" i="2"/>
  <c r="G255" i="2" s="1"/>
  <c r="G248" i="2"/>
  <c r="G230" i="2"/>
  <c r="G229" i="2" s="1"/>
  <c r="G227" i="2" s="1"/>
  <c r="G226" i="2"/>
  <c r="G225" i="2" s="1"/>
  <c r="G224" i="2"/>
  <c r="G223" i="2"/>
  <c r="G222" i="2"/>
  <c r="G214" i="2"/>
  <c r="G213" i="2"/>
  <c r="G212" i="2"/>
  <c r="G211" i="2" s="1"/>
  <c r="G39" i="2"/>
  <c r="G38" i="2" s="1"/>
  <c r="G37" i="2"/>
  <c r="G36" i="2" s="1"/>
  <c r="G32" i="2"/>
  <c r="G31" i="2" s="1"/>
  <c r="G30" i="2" s="1"/>
  <c r="G29" i="2"/>
  <c r="G28" i="2" s="1"/>
  <c r="G25" i="2" s="1"/>
  <c r="G21" i="2"/>
  <c r="G20" i="2" s="1"/>
  <c r="G19" i="2" s="1"/>
  <c r="G18" i="2"/>
  <c r="G17" i="2" s="1"/>
  <c r="G14" i="2" s="1"/>
  <c r="H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338" i="2" l="1"/>
  <c r="H99" i="2"/>
  <c r="H215" i="2"/>
  <c r="H190" i="2"/>
  <c r="G324" i="2"/>
  <c r="G342" i="2"/>
  <c r="G184" i="2"/>
  <c r="G357" i="2"/>
  <c r="H14" i="2"/>
  <c r="G221" i="2"/>
  <c r="G215" i="2" s="1"/>
  <c r="G305" i="2"/>
  <c r="G301" i="2" s="1"/>
  <c r="G178" i="2"/>
  <c r="G174" i="2" s="1"/>
  <c r="G88" i="2"/>
  <c r="H120" i="2"/>
  <c r="H355" i="2"/>
  <c r="G193" i="2"/>
  <c r="G111" i="2"/>
  <c r="H35" i="2"/>
  <c r="H235" i="2"/>
  <c r="H59" i="2"/>
  <c r="H174" i="2"/>
  <c r="H268" i="2"/>
  <c r="H280" i="2"/>
  <c r="F301" i="2"/>
  <c r="H328" i="2"/>
  <c r="H301" i="2"/>
  <c r="H254" i="2"/>
  <c r="G134" i="2"/>
  <c r="H134" i="2"/>
  <c r="G120" i="2"/>
  <c r="H111" i="2"/>
  <c r="G5" i="2"/>
  <c r="G43" i="2"/>
  <c r="G42" i="2" s="1"/>
  <c r="G336" i="2"/>
  <c r="G45" i="2"/>
  <c r="G44" i="2" s="1"/>
  <c r="G337" i="2"/>
  <c r="G47" i="2"/>
  <c r="G46" i="2" s="1"/>
  <c r="G249" i="2"/>
  <c r="G247" i="2" s="1"/>
  <c r="G245" i="2" s="1"/>
  <c r="G260" i="2"/>
  <c r="G259" i="2" s="1"/>
  <c r="G254" i="2" s="1"/>
  <c r="G333" i="2"/>
  <c r="G331" i="2" s="1"/>
  <c r="G349" i="2"/>
  <c r="G348" i="2" s="1"/>
  <c r="G366" i="2"/>
  <c r="G364" i="2" s="1"/>
  <c r="G355" i="2" s="1"/>
  <c r="G122" i="2"/>
  <c r="G121" i="2" s="1"/>
  <c r="G197" i="2"/>
  <c r="G196" i="2" s="1"/>
  <c r="G190" i="2" s="1"/>
  <c r="G188" i="2"/>
  <c r="G187" i="2" s="1"/>
  <c r="G181" i="2" s="1"/>
  <c r="G173" i="2"/>
  <c r="G170" i="2" s="1"/>
  <c r="G166" i="2" s="1"/>
  <c r="G128" i="2"/>
  <c r="G127" i="2" s="1"/>
  <c r="G351" i="2"/>
  <c r="G350" i="2" s="1"/>
  <c r="G67" i="2"/>
  <c r="G66" i="2" s="1"/>
  <c r="G59" i="2" s="1"/>
  <c r="G101" i="2"/>
  <c r="G100" i="2" s="1"/>
  <c r="G99" i="2" s="1"/>
  <c r="F88" i="2"/>
  <c r="F111" i="2"/>
  <c r="F181" i="2"/>
  <c r="F120" i="2"/>
  <c r="F166" i="2"/>
  <c r="F59" i="2"/>
  <c r="F190" i="2"/>
  <c r="F204" i="2"/>
  <c r="F174" i="2"/>
  <c r="F198" i="2"/>
  <c r="F157" i="2"/>
  <c r="G210" i="4"/>
  <c r="F328" i="2"/>
  <c r="F355" i="2"/>
  <c r="F384" i="2"/>
  <c r="F400" i="2"/>
  <c r="F291" i="2"/>
  <c r="F287" i="2"/>
  <c r="F280" i="2"/>
  <c r="F268" i="2"/>
  <c r="F263" i="2"/>
  <c r="F259" i="2"/>
  <c r="F255" i="2"/>
  <c r="F247" i="2"/>
  <c r="F235" i="2"/>
  <c r="F229" i="2"/>
  <c r="F225" i="2"/>
  <c r="F221" i="2"/>
  <c r="F46" i="2"/>
  <c r="F44" i="2"/>
  <c r="F42" i="2"/>
  <c r="F40" i="2"/>
  <c r="F38" i="2"/>
  <c r="F36" i="2"/>
  <c r="F31" i="2"/>
  <c r="F28" i="2"/>
  <c r="F20" i="2"/>
  <c r="F17" i="2"/>
  <c r="F10" i="2"/>
  <c r="F8" i="2"/>
  <c r="G335" i="2" l="1"/>
  <c r="G328" i="2" s="1"/>
  <c r="H5" i="2"/>
  <c r="H34" i="2"/>
  <c r="G35" i="2"/>
  <c r="G34" i="2"/>
  <c r="G165" i="2"/>
  <c r="G72" i="2"/>
  <c r="H165" i="2"/>
  <c r="H300" i="2"/>
  <c r="H244" i="2"/>
  <c r="H72" i="2"/>
  <c r="G400" i="2"/>
  <c r="G384" i="2"/>
  <c r="G244" i="2"/>
  <c r="F245" i="2"/>
  <c r="F392" i="2"/>
  <c r="F99" i="2"/>
  <c r="F134" i="2"/>
  <c r="F30" i="2"/>
  <c r="F6" i="2"/>
  <c r="F227" i="2"/>
  <c r="F165" i="2" s="1"/>
  <c r="F25" i="2"/>
  <c r="F372" i="2"/>
  <c r="G380" i="2"/>
  <c r="G372" i="2" s="1"/>
  <c r="F14" i="2"/>
  <c r="F19" i="2"/>
  <c r="F254" i="2"/>
  <c r="F215" i="2"/>
  <c r="F35" i="2"/>
  <c r="H404" i="2" l="1"/>
  <c r="G392" i="2"/>
  <c r="G300" i="2" s="1"/>
  <c r="F72" i="2"/>
  <c r="F300" i="2"/>
  <c r="F244" i="2"/>
  <c r="F5" i="2"/>
  <c r="F34" i="2"/>
  <c r="F404" i="2" l="1"/>
  <c r="G404" i="2" l="1"/>
</calcChain>
</file>

<file path=xl/sharedStrings.xml><?xml version="1.0" encoding="utf-8"?>
<sst xmlns="http://schemas.openxmlformats.org/spreadsheetml/2006/main" count="2525" uniqueCount="429">
  <si>
    <t>1</t>
  </si>
  <si>
    <t>2</t>
  </si>
  <si>
    <t>3</t>
  </si>
  <si>
    <t>4</t>
  </si>
  <si>
    <t>5</t>
  </si>
  <si>
    <t>6</t>
  </si>
  <si>
    <t>7</t>
  </si>
  <si>
    <t>Suma</t>
  </si>
  <si>
    <t>Nombre del Municipio: SAN PEDRO TLAQUEPAQUE</t>
  </si>
  <si>
    <t>Contribuir a la mejora de la calidad de vida y al desarrollo humano mejorando el acceso a la salud, la educación, la vivienda digna, la cultura y la recreación</t>
  </si>
  <si>
    <t>Contribuir a la prestación eficiente y eficaz de los servicios públicos mediante la ampliación de su cobertura, el fortalecimiento institucional y la recaudación</t>
  </si>
  <si>
    <t>Contribuir a la reactivación y desarrollo económico local mediante el apoyo integral a los sectores económicos y al tejido socio-económico en el municipio</t>
  </si>
  <si>
    <t>Contribuir a la protección ambiental mediante la mejora en la regulación de las actividades económico-productivas y la recuperación de los servicios ambientales</t>
  </si>
  <si>
    <t>Contribuir a la construcción de la comunidad y de la seguridad ciudadana mediante procesos coordinados de atención integral, prevención de las violencias, promoción de la convivencia pacífica y la resolución de conflictos</t>
  </si>
  <si>
    <t>Contribuir a hacer efectivo el Derecho a la Ciudad mejorando el acceso a la infraestructura, espacio, equipamiento y servicios de la ciudad</t>
  </si>
  <si>
    <t>Contribuir al ejercicio del buen gobierno y la igualdad sustantiva, incentivando la participación ciudadana, la transparencia y la rendición de cuentas</t>
  </si>
  <si>
    <t>Personas en condiciones de marginación dignifican su vivienda</t>
  </si>
  <si>
    <t>Personas en condiciones de marginación y vulnerabilidad mejoran su alimentación</t>
  </si>
  <si>
    <t>Personas en condiciones de marginación y vulnerabilidad mejoran su salud y bienestar físico y mental</t>
  </si>
  <si>
    <t>Personas en condiciones de marginación y vulnerabilidad mejoran su acceso a la salud</t>
  </si>
  <si>
    <t>Personas de todas las edades, en condiciones de marginación y vulnerabilidad, mejoran su acceso a la recreación y el deporte</t>
  </si>
  <si>
    <t>Personas de todas las edades, en condiciones de marginación y vulnerabilidad, mejoran su acceso a la cultura</t>
  </si>
  <si>
    <t>Habitantes del municipio cuentan con una cobertura completa y eficiente de servicios públicos municipales</t>
  </si>
  <si>
    <t>Dependencias municipales acceden a los recursos, insumos y capacitaciones necesarias para la provisión de servicios públicos de calidad</t>
  </si>
  <si>
    <t>Administración pública local incrementa su recaudación proveniente de la contraprestación de servicios públicos municipales</t>
  </si>
  <si>
    <t>Dependencias municipales cuentan con mejores espacios y esquemas de capacitación para promover  el desarrollo económico local</t>
  </si>
  <si>
    <t>Localidades y barrios fortalecen el tejido socio-económico de forma integral</t>
  </si>
  <si>
    <t>Población local económicamente activa accede a oportunidades de empleo bien remunerado, con enfoque de género</t>
  </si>
  <si>
    <t>Población local económicamente activa accede a oportunidades de emprendimiento y auto-empleo</t>
  </si>
  <si>
    <t>Centralidades económicas se consolidan bajo la estrategia de promoción de desarrollo económico local</t>
  </si>
  <si>
    <t>Centro histórico y diferentes centralidades municipales se desarrollan como parte del programa de "Pueblo Mágico"</t>
  </si>
  <si>
    <t xml:space="preserve">Sectores artesanal, agropecuario y turístico se fortalecen como parte de la estrategia municipal de desarrollo económico local </t>
  </si>
  <si>
    <t>Calidad del aire mejora gracias a la regulación de emisiones a la atmósfera de las fuentes fijas de competencia municipal</t>
  </si>
  <si>
    <t>Gobierno Local asegura la gestión sustentable de recursos hídricos en el municipio</t>
  </si>
  <si>
    <t>Gobierno Local asegura la gestión sustentable de residuos sólidos urbanos en el municipio</t>
  </si>
  <si>
    <t>Gobierno Local recupera más servicios ambientales y reduce las emisiones e Gases de Efecto de Invernadero (GEI)</t>
  </si>
  <si>
    <t>Seguridad pública municipal coordinada entre actores e instancias municipales y metropolitanas</t>
  </si>
  <si>
    <t>Gobierno municipal garantiza la protección de las personas, sus bienes y su entorno</t>
  </si>
  <si>
    <t>Población local goza de espacios públicos recuperados</t>
  </si>
  <si>
    <t>Población local participa en la construcción de la comunidad y la seguridad ciudadana</t>
  </si>
  <si>
    <t>Población local goza del respeto a sus derechos humanos y al principio de legalidad</t>
  </si>
  <si>
    <t>Gobierno municipal garantiza la profesionalización de los servidores públicos y agentes de seguridad pública</t>
  </si>
  <si>
    <t>Gobierno municipal garantiza la atención integral y especializada a grupos vulnerables</t>
  </si>
  <si>
    <t>Gobierno municipal previene y atiende de forma integral las violencias, la delincuencia y las adicciones</t>
  </si>
  <si>
    <t>Gobierno municipal promueve la convivencia pacífica, los principios de mediación comunitaria y de justicia cívica</t>
  </si>
  <si>
    <t>Población local cuenta con una cobertura de infraestructura básica y equipamiento urbano</t>
  </si>
  <si>
    <t>Gobierno municipal promueve mejoras en la movilidad urbana y la movilidad segura</t>
  </si>
  <si>
    <t>Gobierno municipal promueve el modelo poli céntrico de ciudad cercana, compacta y conectada</t>
  </si>
  <si>
    <t>Gobierno municipal observa el cumplimiento de la calidad de las nuevas urbanizaciones</t>
  </si>
  <si>
    <t xml:space="preserve">Gobierno municipal reduce carencias de equipamiento urbano y accesos de movilidad en coordinación con el ámbito  metropolitano </t>
  </si>
  <si>
    <t>Gobierno municipal promueve la prevención y mitigación del riesgo con enfoque de adaptación al Cambio Climático</t>
  </si>
  <si>
    <t>Ciudadanía en el municipio cuenta con un gobierno local confiable</t>
  </si>
  <si>
    <t>Gobierno municipal garantiza la transparencia y la eficiencia en la administración y manejo de los recursos públicos del Ayuntamiento</t>
  </si>
  <si>
    <t>Gobierno municipal implementa sistemas administrativos y financieros eficientes y transparentes</t>
  </si>
  <si>
    <t>Gobierno municipal promueve diferentes figuras de participación ciudadana y garantiza la atención ciudadana</t>
  </si>
  <si>
    <t>Gobierno municipal promueve la igualdad sustantiva entre hombres y mujeres</t>
  </si>
  <si>
    <t>Gobierno municipal integra prácticas de planeación, monitoreo y evaluación para mejorar la acción pública</t>
  </si>
  <si>
    <t>Gobierno municipal promueve acciones que fortalecen la cooperación internacional y la eficiencia en la gestión local</t>
  </si>
  <si>
    <t>Acciones incluyentes preferentemente en colonias en situación de pobreza dirigidas a la mejora y construcción de viviendas dignas realizadas</t>
  </si>
  <si>
    <t>Acciones de trámite, titulación y promoción de la Regularización de predios para la certeza jurídica del patrimonio realizadas</t>
  </si>
  <si>
    <t>Acceso a la alimentación de grupos vulnerables, y de las personas que se encuentran en condiciones de pobreza, marginación o vulnerabilidad alimentaria mejorado</t>
  </si>
  <si>
    <t xml:space="preserve">Abasto de la canasta alimentaria básica, preferentemente en las colonias pobres del municipio, con criterios de calidad, inocuidad y suficiencia promovido </t>
  </si>
  <si>
    <t>Huertos familiares y colectivos con perspectiva de género como base de apoyo para la economía familiar y comunitaria impulsados</t>
  </si>
  <si>
    <t>Apoyos de programas federales y estatales dirigidos a la ampliación de la cobertura y mejora de los servicios de salud que se prestan en el municipio gestionados</t>
  </si>
  <si>
    <t>Grupos vulnerables de habitantes que no cuenten con seguridad social, atendidos y servicio de salud proporcionado a las colonias pobres</t>
  </si>
  <si>
    <t>Acciones de información, prevención, educación y participación de forma permanente, dirigidas a mejorar las condiciones de salud de todas las personas que habitan en el municipio implementadas</t>
  </si>
  <si>
    <t>Convenios y acciones para la promoción, difusión y aplicación de programas estatales y federales de educación básica para adultos generados</t>
  </si>
  <si>
    <t>Edificios escolares oficiales construidos, conservados y mejorados en coordinación con el Gobierno del Estado Equipo básico para los planteles dotado</t>
  </si>
  <si>
    <t>Programas de educación para la salud, la prevención de adicciones, accidentes y mejoramiento de la convivencia escolar promovidos y coordinados Campañas para prevenir el Bullying, y embarazos adolescentes realizadas</t>
  </si>
  <si>
    <t>Actividades y campañas para que los niños, niñas y jóvenes terminen sus estudios de educación prescolar, primaria, secundaria y preparatoria realizadas</t>
  </si>
  <si>
    <t>Unidades deportivas mejoradas y consolidadas</t>
  </si>
  <si>
    <t>Espacios públicos rescatados y consolidados</t>
  </si>
  <si>
    <t>Actividades físicas y deportivas promovidas y desarrolladas</t>
  </si>
  <si>
    <t>Programas de fomento y desarrollo cultural comunitario, para la infraestructura, la animación, la formación y la difusión cultural realizados</t>
  </si>
  <si>
    <t>Programas y acciones para fomentar la construcción de la cultura desde el barrio realizados</t>
  </si>
  <si>
    <t xml:space="preserve">Prestación del servicio de alumbrado público de forma eficiente y continua, con especial atención a las colonias que cuentan con mayores índices de rezago social o niveles de violencia e inseguridad asegurado </t>
  </si>
  <si>
    <t xml:space="preserve">Prestación del servicio de agua potable y alcantarillado de forma eficiente y continua, con especial atención a las colonias que cuentan con mayores índices de rezago social asegurado </t>
  </si>
  <si>
    <t>Servicio de recolección de los desechos sólidos en todas las colonias del Municipio asegurado</t>
  </si>
  <si>
    <t>Cuidado y protección de los animales en el municipio, mediante acciones de prevención, recolección, captura, adopción; así como el sacrificio, incineración o desecho de los cadáveres de aquellos animales sin cura realizado</t>
  </si>
  <si>
    <t>Servicio digno de inhumaciones y exhumaciones a todas las personas que lo requieran, así como el mantenimiento integral de los espacios que conforman los cementerios municipales proporcionado</t>
  </si>
  <si>
    <t>Requerimientos de balizamiento, grafiti, guarniciones, pinta de topes y nomenclatura atendidos</t>
  </si>
  <si>
    <t>Vialidades del municipio oportuna y eficientemente mantenidas</t>
  </si>
  <si>
    <t>Mercados municipales rescatados y construidos</t>
  </si>
  <si>
    <t>Regulación y supervisión del comercio en tianguis y espacios abiertos del municipio asegurada</t>
  </si>
  <si>
    <t>Mantenimiento, conservación y gestión de áreas verdes dentro del municipio realizado</t>
  </si>
  <si>
    <t>Regulación y supervisión del arbolado urbano realizado</t>
  </si>
  <si>
    <t>Poda constante en zonas de alto riesgo asegurada</t>
  </si>
  <si>
    <t>Modernización, embellecimiento y mantenimiento de edificios y áreas públicas del municipio realizado</t>
  </si>
  <si>
    <t xml:space="preserve">Marcos jurídico-administrativos (reglamentos, normas técnicas oficiales, manuales de organización, procesos, de servicios y protocolos de actuación) necesarios para asegurar la provisión, mantenimiento y conservación de los servicios públicos en el Municipio elaborados </t>
  </si>
  <si>
    <t>Sistemas de información, administración, gestión y control para la prestación eficiente de los servicios públicos municipales modernizados</t>
  </si>
  <si>
    <t>Servicios públicos municipales certificados</t>
  </si>
  <si>
    <t>Personal para la prestación eficiente de los servicios públicos municipales de acuerdo a normas y procedimientos definidos capacitados y actualizados</t>
  </si>
  <si>
    <t xml:space="preserve">Capacidades operativas de las dependencias municipales y para el manejo eficiente de los insumos fortalecidas </t>
  </si>
  <si>
    <t>Instrumentos y mecanismos de recaudación municipal fortalecidos</t>
  </si>
  <si>
    <t>Procesos y mecanismos de vigilancia y recaudación aplicados al comercio en la vía pública modernizados</t>
  </si>
  <si>
    <t>Mejora de la recaudación para la provisión de servicios públicos</t>
  </si>
  <si>
    <t>Calendarios de capacitación y lugares de impartición de talleres adecuados y mejorados</t>
  </si>
  <si>
    <t>Esquemas de colaboración interinstitucional que permitan emitir constancias de capacitación con validez oficial (ante instituciones educativas, de salud o de promoción laboral) consolidados</t>
  </si>
  <si>
    <t>Procesos de alfabetización y acreditación de estudios de primaria, secundaria y preparatoria entre la población adulta que no cuente con dichos comprobantes oficiales promovidos</t>
  </si>
  <si>
    <t>Becas escolares para estudiantes de preparatoria impulsadas</t>
  </si>
  <si>
    <t>Programas de integración económica para las personas adultas mayores implementados</t>
  </si>
  <si>
    <t>Cuidados para las hijas e hijos de las Madres Jefas de Familia, en Estancias Infantiles incentivados</t>
  </si>
  <si>
    <t>Acciones y procesos de formación y capacitación de mujeres para el desarrollo de competencias básicas relacionales y laborales que posibiliten su incorporación a un trabajo remunerado y promuevan su autonomía económica realizados</t>
  </si>
  <si>
    <t>Participación ciudadana en el desarrollo socio-económico y comunitario, en condiciones de igualdad para mujeres y hombres incentivada</t>
  </si>
  <si>
    <t>Participación paritaria de mujeres y hombres en los espacios económicos barriales, trascendiendo los roles convencionales de género promovida</t>
  </si>
  <si>
    <t>Apoyos de programas federales, estatales y locales para la reactivación de la economía en los barrios gestionados</t>
  </si>
  <si>
    <t>Esquemas de capacitación, asociacionismo y cooperativismo acompañados de programas de financiamiento promovidos</t>
  </si>
  <si>
    <t>Desarrollo de proveedores gubernamentales locales, así como de las cadenas cortas de agregación de valor, que fortalezcan la economía local con criterios de equidad social y sustentabilidad ambiental, incentivados</t>
  </si>
  <si>
    <t xml:space="preserve">Generación de empleo de calidad mediante alianzas por el empleo entre organismos empresariales y gobierno local vinculados a procesos de expedición de permisos y licencias para la instalación de nuevas empresas promovidos </t>
  </si>
  <si>
    <t>Esquemas de incentivos para atraer inversiones al municipio y generar empleos promovidos</t>
  </si>
  <si>
    <t>Sistema de acceso mejorado y simplificado de oportunidades de empleo para todas y todos implementado</t>
  </si>
  <si>
    <t>Políticas municipales de reconocimiento público y estímulos a empresas e instituciones que promuevan la igualdad de género y actúen con responsabilidad social en favor del desarrollo integral de las mujeres, promovidos</t>
  </si>
  <si>
    <t>Inclusión en el trabajo de personas con capacidades diferentes, tanto en instituciones públicas y empresas privadas del Municipio promovida</t>
  </si>
  <si>
    <t>Trámites para la apertura de negocios a través la plataformas digitales simplificados</t>
  </si>
  <si>
    <t>Plataformas digitales de promoción económica del Ayuntamiento desarrolladas</t>
  </si>
  <si>
    <t xml:space="preserve">Capacitación, certificación y actualización de competencias laborales para mejorar las oportunidades de empleo entre la población promovidas </t>
  </si>
  <si>
    <t>Habilidades y capacidades técnicas-administrativas, para mejorar las oportunidades de emprendimiento y autoempleo, apoyadas</t>
  </si>
  <si>
    <t>Empoderamiento económico de las mujeres, a través de acciones afirmativas con proyectos productivos, especialmente para las que viven en condiciones de violencia en el ámbito familiar, promovido</t>
  </si>
  <si>
    <t>Emprendimiento a través de financiamiento municipal, estatal y federal fomentado</t>
  </si>
  <si>
    <t>Participación e intervención de la sociedad civil, de micro, pequeñas, medianas, grandes empresas y organismos representativos de sectores productivos para articular agendas de desarrollo económico local en las centralidades municipales promovida</t>
  </si>
  <si>
    <t>Procesos, servicios y esquemas de atención de la administración pública que contribuyen a dinamizar y consolidar las centralidades municipales, descentralizados</t>
  </si>
  <si>
    <t>Participación ciudadana y de los diversos sectores económicos en los procesos de planeación, seguimiento y evaluación del desarrollo económico, fortalecida</t>
  </si>
  <si>
    <t>Mercados municipales como oportunidad para acercar productos de la canasta básica, frescos y a precios accesibles, así como para reactivad la economía local, reactivados</t>
  </si>
  <si>
    <t>Interconexión y accesibilidad de las centralidades municipales mejoradas</t>
  </si>
  <si>
    <t>Mantenimiento del mobiliario urbano, la nomenclatura y señalética del Centro Histórico, como elemento de imagen turística y de promoción económica municipal asegurados</t>
  </si>
  <si>
    <t>Esquemas de colaboración entre diferentes órdenes de gobierno, la academia, y con la iniciativa privada, para asegurar el mantenimiento de las fincas protegidas por su valor histórico en el Centro Histórico y en cada una de las Delegaciones Municipales, promovidos</t>
  </si>
  <si>
    <t>Mecanismos claros y ágiles de coordinación para atender los procesos de instalación, apertura y mantenimiento de comercios y empresas en el Centro Histórico y en cada una de las Delegaciones Municipales, establecidos</t>
  </si>
  <si>
    <t>Reglamentos que norman la actividad económica, la protección y la conservación para proteger el patrimonio histórico y edificado, en el polígono del Centro Histórico, así como en las delegaciones y agencias municipales, fortalecidos y actualizados</t>
  </si>
  <si>
    <t xml:space="preserve">Programas de capacitación, actualización y certificación en la prestación de los servicios correspondientes a las normas, criterios y estándares establecidos en el programa de Pueblos Mágicos implementados </t>
  </si>
  <si>
    <t>Gestiones nacionales e internacionales para la obtención de cooperación, inversión y colaboración para el Centro Histórico realizadas</t>
  </si>
  <si>
    <t>Acciones para apoyar el desarrollo agropecuario a través de vialidades rurales, mejoramiento de suelos, conservación de mantos freáticos, y otras, realizadas</t>
  </si>
  <si>
    <t>Inversiones mixtas en Centros de Innovación y Agregación de Valor para los sectores agropecuario, turístico y artesanal promovidas</t>
  </si>
  <si>
    <t>Apoyos de programas federales, estatales y locales para fortalecer al sector artesanal gestionados</t>
  </si>
  <si>
    <t>Apoyos de programas federales, estatales y locales para fortalecer al sector agropecuario gestionados</t>
  </si>
  <si>
    <t>Apoyos de programas federales, estatales y locales para fortalecer al sector turístico gestionados</t>
  </si>
  <si>
    <t>Capacitación, asistencia técnica y promoción artesanal fomentada</t>
  </si>
  <si>
    <t>Capacitación, asistencia técnica y promoción turística fomentada</t>
  </si>
  <si>
    <t>Capacitación, asistencia técnica y promoción para el sector agropecuario fomentada</t>
  </si>
  <si>
    <t>Desarrollo de las potencialidades de las mujeres en los ámbitos artesanales, agropecuarios y turísticos promovido</t>
  </si>
  <si>
    <t>Fuentes fijas de contaminación atmosférica mapeadas e inventariadas</t>
  </si>
  <si>
    <t>Regulación aplicable para reducir las emisiones de contaminantes a la atmósfera, conjuntamente con la promoción de incentivos para la producción limpia, fortalecida</t>
  </si>
  <si>
    <t>Reubicación de fuentes emisoras de contaminantes promovida</t>
  </si>
  <si>
    <t>Reconversión tecnológica para reducir las emisiones contaminantes en las diversas actividades económicas municipales promovida</t>
  </si>
  <si>
    <t>Instalación de nuevas estaciones de monitoreo de la calidad del aire en el municipio gestionadas</t>
  </si>
  <si>
    <t>Educación ambiental, entre los diversos sectores socio-económicos, para evitar prácticas que contaminan el aire, promovida</t>
  </si>
  <si>
    <t>Extracción y el impacto sobre los mantos acuíferos reducida Gestión integral del agua, así como administración eficiente del bien, bajo un enfoque de la disponibilidad y de la oferta y no desde la demanda de agua de la población y los sectores económicos, promovida</t>
  </si>
  <si>
    <t>Uso eficiente y racional del agua, la captación de agua de lluvia y el reúso de aguas grises domiciliarias promovido</t>
  </si>
  <si>
    <t>Inversión para la infraestructura de interconexión de redes a efecto de prever el abastecimiento de agua a la población en escenarios de escasez de agua realizada</t>
  </si>
  <si>
    <t>Inventario de fuentes contaminantes de agua para su monitoreo y control realizado</t>
  </si>
  <si>
    <t>Convenios de coordinación estatal y federal para fortalecer el monitoreo y control de contaminantes al agua para evitar que se viertan ilegalmente aguas residuales industriales a la red de drenaje pluvial municipal, o hacia cauces del municipio establecidos</t>
  </si>
  <si>
    <t>Proyectos de tratamiento para el saneamiento de aguas y para la rehabilitación de los cauces ante instancias metropolitanas, estatales y federales gestionados</t>
  </si>
  <si>
    <t>Proyectos a nivel metropolitano, estatal y federal para la realización de obras de infraestructura verde, que permita separar las aguas pluviales de las residuales en la red de drenajes urbanos, gestionados</t>
  </si>
  <si>
    <t>Capacidades institucionales, materiales y tecnológicas, para el monitoreo de la calidad de agua en el municipio desarrolladas</t>
  </si>
  <si>
    <t>Inversión para el mantenimiento, perforamiento y manejo eficiente de los pozos que abastecen de agua a la población del municipio realizada</t>
  </si>
  <si>
    <t>Iniciativas piloto de separación y revalorización de residuos sólidos municipales a nivel comunitario implementadas</t>
  </si>
  <si>
    <t>Educación ambiental, para la separación, revalorización de los residuos y reducción del volumen que se destina a sitios de disposición final, fortalecida</t>
  </si>
  <si>
    <t>Polígonos urbanos, con la infraestructura necesaria para facilitar la separación primaria de residuos, equipados</t>
  </si>
  <si>
    <t>Composteo domiciliario y comunitario de residuos orgánicos municipales fomentado</t>
  </si>
  <si>
    <t>Procedimiento de evaluación del impacto ambiental, respecto a las obras y actividades de competencia municipal, fortalecido</t>
  </si>
  <si>
    <t xml:space="preserve">Planes y normas ambientales que articulan los esfuerzos encaminados a la reducción de emisiones de CO2 y otros gases que causan efectos de calentamiento global y cambio climático establecidos </t>
  </si>
  <si>
    <t>Infraestructuras verdes en el equipamiento urbano y las vialidades para promover la infiltración del agua, la captura de CO2 y reducir el efecto de “islas de calor” integrada</t>
  </si>
  <si>
    <t>Políticas de protección, conservación y restauración ambiental en los polígonos de fragilidad ambiental, calidad ecológica, reservas agropecuarias y zonas de recarga diseñadas y aplicadas</t>
  </si>
  <si>
    <t>Acciones para la conservación, rehabilitación o restauración de los recursos naturales en el municipio promovidas</t>
  </si>
  <si>
    <t>Conciencia sobre los bienes y servicios ambientales que nos brinda la naturaleza promovida</t>
  </si>
  <si>
    <t>Operativos conjuntos en materia de seguridad ciudadana, de colaboración y coordinación con los Gobierno Federal, Estatal y metropolitano realizados</t>
  </si>
  <si>
    <t>Apoyos de programas federales y estatales para fortalecer la seguridad ciudadana integral municipal bajo en enfoque de la proximidad social gestionados</t>
  </si>
  <si>
    <t>Intercambio de información con el objetivo de homologar diagnósticos y criterios de intervención promovido</t>
  </si>
  <si>
    <t>Servicio de Seguridad Pública bajo el enfoque de proximidad social, seguridad ciudadana, prevención social de la violencia y la delincuencia, y respeto a los derechos humanos realizado</t>
  </si>
  <si>
    <t>Apoyos de fondos federales, estatales y municipales para reforzar las capacidades de atención y operación en materia de protección civil con el fin de proteger la vida y patrimonio de las personas en el municipio gestionados</t>
  </si>
  <si>
    <t>Capacitación y actualización de las y los elementos de Protección Civil realizada</t>
  </si>
  <si>
    <t>Operación de programas permanentes de prevención de riesgo en los ámbitos social, comunitario y económico del municipio realizados</t>
  </si>
  <si>
    <t>Espacios de convivencia existentes, deteriorados o vandalizados reconstruidos y restaurados</t>
  </si>
  <si>
    <t>Nuevos espacios seguros e inclusivos para la convivencia ciudadana construidos</t>
  </si>
  <si>
    <t>Sectores público, social y privado para la conservación, mantenimiento, apropiación y vigilancia de espacios públicos coordinados</t>
  </si>
  <si>
    <t>Actividades deportivas, culturales, recreativas y artísticas, como parte de las acciones de prevención social de la violencia y la delincuencia promovidas</t>
  </si>
  <si>
    <t>Construcción, rehabilitación y liberación de calles, baquetas, andadores, pasos peatonales y rampas para integrar espacios seguros de movilidad realizados</t>
  </si>
  <si>
    <t>Modelo integral de prevención y atención de las violencias con participación ciudadana y enfoque de género desarrollado</t>
  </si>
  <si>
    <t>Coparticipación ciudadana en la elaboración de diagnósticos comunitarios para identificar los factores generadores de violencia y delincuencia e implementar acciones para prevenirlos, promovida</t>
  </si>
  <si>
    <t>Redes ciudadanas para la construcción de la comunidad y la construcción de agendas de seguridad ciudadana, a través de la participación social, conformadas y capacitadas</t>
  </si>
  <si>
    <t>Promoción, capacitación y atención para el fortalecimiento de la cohesión social y resolución pacífica de conflictos realizada</t>
  </si>
  <si>
    <t xml:space="preserve">Recomendaciones de derechos humanos y en materia de igualdad de género en el Municipio atendidas de forma pronta y expedita  </t>
  </si>
  <si>
    <t>Principios de respeto a los Derechos Humanos en las funciones del personal de la Administración Pública, para asegurar el cumplimiento de sus obligaciones, así como de la aplicación de las sanciones correspondientes por la violación los mismos, implementados</t>
  </si>
  <si>
    <t>Marco jurídico-administrativo, con enfoque de derechos humanos y perspectiva de género para la seguridad y protección de las personas, desarrollado e implementado</t>
  </si>
  <si>
    <t>Creación de consejos intermunicipales e interdisciplinarios para garantizar la seguridad, la protección y la promoción de los derechos humanos, con enfoque de género, propiciados</t>
  </si>
  <si>
    <t>Servicio profesional de carrera policial aplicado</t>
  </si>
  <si>
    <t>Comisiones municipales de honor y justicia y de carrera policial funcionando</t>
  </si>
  <si>
    <t>Formación permanente, evaluación del desempeño, promociones y reconocimiento a los elementos de la Comisaría de la Policía Preventiva realizadas</t>
  </si>
  <si>
    <t>Capacitación y profesionalización del personal policiaco sobre violencias contra las mujeres y violencia en el ámbito familiar, incluyendo las normas y protocolos existentes para atender esta problemática realizadas</t>
  </si>
  <si>
    <t>Equipamiento táctico-operativo para los elementos de Comisaría de la Policía Preventiva Municipal suministrado</t>
  </si>
  <si>
    <t>Prevención y atención integral a las violencias contra las Mujeres asegurada</t>
  </si>
  <si>
    <t>Promoción de la igualdad sustantiva entre mujeres y hombres realizada</t>
  </si>
  <si>
    <t>Acciones afirmativas para apoyar a madres en su desarrollo integral implementadas</t>
  </si>
  <si>
    <t>Prevención y atención integral a las violencias en niñas, niños, adolescentes y jóvenes asegurada</t>
  </si>
  <si>
    <t>Atención integral a los niños, niñas y jóvenes en situación vulnerable realizada</t>
  </si>
  <si>
    <t>Estrategias integrales para la inclusión y atención de las personas con discapacidad, adultos mayores, migrantes, indígenas y de la diversidad sexual implementadas</t>
  </si>
  <si>
    <t>Intervenciones psicoeducativas para las familias informando sobre los tipos y modalidades de las violencias realizadas</t>
  </si>
  <si>
    <t>Intervenciones psicoeducativas para las familias informando sobre el problema de las adicciones realizadas</t>
  </si>
  <si>
    <t>Acciones de sensibilización y educación de niños, niñas y personas jóvenes sobre el problema de las violencias realizadas</t>
  </si>
  <si>
    <t>Promoción de estilos de vida y hábitos que previenen el uso de drogas y las conductas delictivas e infractoras realizada</t>
  </si>
  <si>
    <t>Atención y seguimiento a los casos de violencias hacia las personas que habitan en el municipio, con información desagregada realizado</t>
  </si>
  <si>
    <t>Movilización ciudadana en eventos comunitarios que favorezcan a la prevención universal de las violencias y la delincuencia promovida</t>
  </si>
  <si>
    <t>Personal de las áreas involucradas en los procesos de impartición de justicia, mediación y construcción de la paz capacitados</t>
  </si>
  <si>
    <t>Coordinación interinstitucional entre las áreas involucradas en la difusión, incorporación y práctica de los lineamientos de la Ley para la Atención de Conflictos Comunitarios y la Justicia Cívica, consolidada</t>
  </si>
  <si>
    <t>Servicios de mediación brindados a la ciudadanía descentralizados</t>
  </si>
  <si>
    <t>Red de líderes comunitarios y ciudadanos preparados en la solución de conflictos conformada</t>
  </si>
  <si>
    <t xml:space="preserve">Reglamentos y marcos normativos aplicables armonizados y actualizados  </t>
  </si>
  <si>
    <t>Espacios de atención a la ciudadanía equipados y mejorados</t>
  </si>
  <si>
    <t>Modelo homologado de justicia cívica, buen gobierno y cultura de la legalidad implementado</t>
  </si>
  <si>
    <t>Cobertura y condiciones de la infraestructura básica relativa a los servicios de agua potable, alcantarillado sanitario y pluvial, así como de alumbrado público, monitoreada</t>
  </si>
  <si>
    <t>Aplicación de presupuesto federal, estatal y municipal para solventar las carencias de infraestructura relativa a los servicios de agua potable, alcantarillado sanitario y pluvial, así como de alumbrado público, priorizada</t>
  </si>
  <si>
    <t>Cobertura de agua potable, drenaje pluvial y sanitario en las colonias faltantes, completada</t>
  </si>
  <si>
    <t xml:space="preserve">Necesidades de mantenimiento, mejora y ampliación del equipamiento urbano relativo a espacios públicos, deportivos y para la actividad o intercambio económico atendidas </t>
  </si>
  <si>
    <t>Servicios de infraestructura básica requeridos para abatir el rezago y la marginación proporcionados</t>
  </si>
  <si>
    <t>Obras de empedrado y/o pavimento en las colonias que tienen calles de tierra, realizadas</t>
  </si>
  <si>
    <t>Tránsito peatonal libre y seguro en cruceros y banquetas promovido</t>
  </si>
  <si>
    <t>Criterios de movilidad segura y calles completas de los manuales de obra pública y reglamentos municipales integrados</t>
  </si>
  <si>
    <t>Red de ciclovías, parques lineales y cruceros seguros en el municipio, incrementada</t>
  </si>
  <si>
    <t>Comunicación y accesibilidad de las colonias restaurada</t>
  </si>
  <si>
    <t xml:space="preserve">Continuidad y conexión de vialidades primarias y secundarias asegurada </t>
  </si>
  <si>
    <t>Carencias en señalética, semaforización e infraestructura para regular la velocidad del flujo vehicular y mejorar la seguridad del peatón subsanadas</t>
  </si>
  <si>
    <t>Necesidades de mejora y mantenimiento de las calles y avenidas del municipio, atendidas</t>
  </si>
  <si>
    <t>Rutas de transporte público para mejorar la conectividad entre Delegaciones y Centralidades Municipales rediseñadas</t>
  </si>
  <si>
    <t>Aplicación de la normatividad para asegurar un transporte público digno, eficiente y seguro vigiladas</t>
  </si>
  <si>
    <t>Áreas verdes como espacios públicos incrementadas, consolidadas y rehabilitadas</t>
  </si>
  <si>
    <t>Participación activa de las mujeres en la resolución de los problemas de espacio público, movilidad, infraestructura y medioambientales, tanto en el ámbito familiar, comunitario, social y económico, propiciada</t>
  </si>
  <si>
    <t>Polígonos de crecimiento urbano establecidos y límite del área urbana municipal definido</t>
  </si>
  <si>
    <t>Marcos normativos y reglamentos que rigen la acción urbanística municipal actualizados y homologados</t>
  </si>
  <si>
    <t>Regulación ágil, clara y transparente de la tenencia de la tierra promovida</t>
  </si>
  <si>
    <t>Capacidades municipales para la gestión ordenada de la edificación y el crecimiento urbano (mediante la modernización de los sistemas de emisión y seguimiento de licencias de construcción / evitando asentamientos irregulares o desarrollos urbanos fuera de norma), fortalecidas</t>
  </si>
  <si>
    <t>Criterios de los instrumentos de planeación municipales para promover una ciudad compacta, conectada y cercana, integrados</t>
  </si>
  <si>
    <t>Nuevas Centralidades Municipales, interconectividad y equipamiento urbano del Modelo Policéntrico metropolitano fortalecidas</t>
  </si>
  <si>
    <t>Estrategias de descentralización de los Servicios Públicos en Delegaciones y Agencias implementadas</t>
  </si>
  <si>
    <t xml:space="preserve">Calidad y eficiencia de las obras públicas requeridas y realizadas a contratistas municipales monitoreada </t>
  </si>
  <si>
    <t>Regulación y vigilancia a fraccionadores y desarrollos urbanos para asegurar la dotación suficiente y completa de áreas de cesión, de áreas comunes y equipamiento urbano, fortalecida</t>
  </si>
  <si>
    <t xml:space="preserve">Observación e implementación de los reglamentos municipales aplicables a la prestación de servicios públicos municipales en los nuevos fraccionamientos fortalecida </t>
  </si>
  <si>
    <t>Estrategia de coordinación para la prevención de asentamientos irregulares establecida</t>
  </si>
  <si>
    <t>Mecanismos de coordinación para la recepción de desarrollos inmobiliarios, dentro de norma y en cumplimiento con exigencias municipales, implementados</t>
  </si>
  <si>
    <t>Necesidades de equipamiento urbano, en coordinación con el ámbito metropolitano, atendidas</t>
  </si>
  <si>
    <t>Acciones para adquirir predios de ubicación estratégica que permitan emplazar futuros equipamientos urbanos de salud, educación, seguridad y protección civil, así como para la atención y prestación de servicios públicos municipales, implementadas</t>
  </si>
  <si>
    <t>Proyectos municipales y de la agenda metropolitana de movilidad urbana, equipamiento en infraestructura verde y servicios ambientales vinculados</t>
  </si>
  <si>
    <t>Infraestructura pluvial, vinculada a las redes metropolitanas con objeto de prevenir y mitigar posibles daños causados por eventos climatológicos extremos, incrementada</t>
  </si>
  <si>
    <t>Zonas de amortiguamiento en los cauces y cuerpos de agua, delimitadas y conservadas</t>
  </si>
  <si>
    <t>Asentamientos irregulares en cauces y zonas de riesgo controlados</t>
  </si>
  <si>
    <t xml:space="preserve">Criterios de adaptación al cambio climático y mitigación de riesgos, de los instrumentos de ordenamiento territorial del municipio, integrados </t>
  </si>
  <si>
    <t>Ordenamientos territoriales relativos al mapeo de riesgos, para coordinar los procesos de atención y reubicación de las viviendas situadas en zonas de riesgo, actualizados</t>
  </si>
  <si>
    <t xml:space="preserve">Conciencia ambiental y mantenimiento preventivo de la infraestructura y equipamiento urbanos para reducir los riesgos, promovida </t>
  </si>
  <si>
    <t>Acciones preventivas de mantenimiento y manejo del arbolado urbano, cauces y espacios abiertos, implementadas</t>
  </si>
  <si>
    <t>Acciones para la conservación y recuperación de las zonas rurales y periurbanas del municipio implementadas</t>
  </si>
  <si>
    <t>Marco jurídico-administrativo, como fundamento para un buen gobierno, mejorado</t>
  </si>
  <si>
    <t xml:space="preserve">Funcionamiento y operación de Sistema Municipal Anticorrupción consolidado </t>
  </si>
  <si>
    <t>Vigilancia y control en la aplicación de los recursos, así como la ejecución de sanciones ya sea por omisión o incumplimiento de funciones, o bien por actos de corrupción detectados, asegurada</t>
  </si>
  <si>
    <t xml:space="preserve">Control interno para la administración de los recursos financieros consolidada </t>
  </si>
  <si>
    <t>Criterios jurídicos y de atención para la resolución de procesos homologados</t>
  </si>
  <si>
    <t xml:space="preserve">Atención de forma eficiente y amable a toda persona que solicite un servicio o realice trámites, evitando cualquier trato discriminatorio, asegurada </t>
  </si>
  <si>
    <t>Capacidades operativas de las áreas, dependientes de equipamiento o espacios adecuados, fortalecidas</t>
  </si>
  <si>
    <t>Sistemas de publicación, archivo, resguardo y manejo de información oficial emitida o generada por el Ayuntamiento modernizados</t>
  </si>
  <si>
    <t>Sistemas de emisión y cobro de los servicios expedidos modernizados</t>
  </si>
  <si>
    <t>Sistema de seguimiento de acuerdos emitidos por el Pleno del Ayuntamiento consolidado</t>
  </si>
  <si>
    <t>Sentido de pertenencia e identidad institucional del personal de la Administración Pública Municipal, integrando los principios de servicio público, respeto a los derechos humanos y combate a la corrupción, promovido</t>
  </si>
  <si>
    <t>Información de los servicios del gobierno municipal difundida y accesibilidad a la prestación de los mismos servicios mejorada</t>
  </si>
  <si>
    <t xml:space="preserve">Transparencia, acceso a la información pública y protección de datos personales dentro del Gobierno Municipal, garantizados </t>
  </si>
  <si>
    <t>Administración y control eficiente de los recursos materiales y del patrimonio (bienes muebles, inmuebles y vehículos) del Gobierno Municipal, asegurado</t>
  </si>
  <si>
    <t>Estrategias coordinadas encaminadas a la recuperación del patrimonio municipal implementadas</t>
  </si>
  <si>
    <t>Reglamentos municipales, manuales y protocolos de actuación, actualizados y homologados</t>
  </si>
  <si>
    <t>Coordinación entre las áreas que intervienen en la elaboración de reglamentos, su aplicación y seguimiento, promovida</t>
  </si>
  <si>
    <t>Uso y la aplicación del sistema de manuales de operación y funciones entre las dependencias municipales consolidado</t>
  </si>
  <si>
    <t>Herramientas, plataformas tecnológicas y tecnologías de la información, del Gobierno Municipal para la administración y manejo de los recursos públicos, incorporadas</t>
  </si>
  <si>
    <t>Regulación de calidad, con base en objetivos precisos, fomentada</t>
  </si>
  <si>
    <t>Modernización tecnológica y equipamiento para fortalecer las capacidades operativas de las áreas administrativas realizada</t>
  </si>
  <si>
    <t>Oportunidades de capacitación especializada de acuerdo a funciones y responsabilidades, para desarrollar las capacidades del personal, proporcionadas</t>
  </si>
  <si>
    <t>Sistema de Recursos Humanos municipal actualizado, homologado y digitalizado</t>
  </si>
  <si>
    <t>Acciones de reingeniería organizacional y distribución de la nómina del Ayuntamiento, para equilibrar cargas de trabajo, atribuciones y disponibilidad de recursos humanos, implementadas</t>
  </si>
  <si>
    <t>Puntual cumplimiento de los pagos a pensiones y correcta retención de sueldo a los empleados asegurada</t>
  </si>
  <si>
    <t>Discrecionalidad en el manejo de prestaciones y complementos salariales eliminado</t>
  </si>
  <si>
    <t>Recaudación de recursos propios incrementada</t>
  </si>
  <si>
    <t xml:space="preserve">Administración y gestión de las finanzas públicas con transparencia realizada </t>
  </si>
  <si>
    <t>Administración eficiente de los recursos financieros (ingresos, egresos, cuenta pública, deuda pública, y obligaciones) del Gobierno Municipal cumplida</t>
  </si>
  <si>
    <t>Sistema homologado de subsistemas contables de las distintas áreas del Ayuntamiento, vinculadas a la recaudación y gasto municipal (Contabilidad, Ingresos, Egresos, Patrimonio, Catastro, Proveeduría y Recursos Humanos), consolidado</t>
  </si>
  <si>
    <t>Sistemas electrónicos de seguimiento y cobros por multas, permisos, licencias y servicios públicos municipales, consolidados; operación hacia las Delegaciones y Agencias Municipales descentralizada</t>
  </si>
  <si>
    <t>Requerimientos de equipamiento y desarrollo organizativo que permitan fortalecer procesos de recaudación municipal atendidos</t>
  </si>
  <si>
    <t>Pago de servicios públicos, limitando la prestación de los mismos a personas morosas, incentivado</t>
  </si>
  <si>
    <t>Porcentaje de comercios municipales que operan sin licencias o los permisos correspondientes disminuido</t>
  </si>
  <si>
    <t>Esquemas de colaboración y coordinación entre las áreas, para regular el comercio en el municipio, establecidos</t>
  </si>
  <si>
    <t xml:space="preserve">Figuras jurídicas de participación ciudadana estipuladas en el Reglamento Municipal implementadas, socializadas y promovidas </t>
  </si>
  <si>
    <t>Capacitaciones a los habitantes del municipio en temas de civilidad y participación ciudadana realizadas</t>
  </si>
  <si>
    <t>Procesos de participación ciudadana, que fomenten mecanismos de representación y empoderamiento de las mujeres en sus comunidades, promovidos</t>
  </si>
  <si>
    <t>Vinculación y coordinación con las delegaciones y agencias municipales mejorada</t>
  </si>
  <si>
    <t>Sistema de atención ciudadana, asegurando su visibilidad y difusión entre la población, consolidado</t>
  </si>
  <si>
    <t>Integración de las agendas locales para el trabajo integral en los barrios realizado</t>
  </si>
  <si>
    <t>Respuesta pronta, clara e institucional a las peticiones y solicitudes ciudadanas que demandan mejoras en servicios públicos, infraestructura y equipamiento urbano, asegurada</t>
  </si>
  <si>
    <t xml:space="preserve">Atención eficiente a quejas, peticiones o solicitudes, presentadas por las personas al Gobierno Municipal, realizada </t>
  </si>
  <si>
    <t>Logros, avances y obras realizadas por el gobierno local, eficientemente comunicados</t>
  </si>
  <si>
    <t>Estrategias articuladas con los organismos de la sociedad civil organizada que fortalezcan el desarrollo de las mujeres de Tlaquepaque desarrolladas</t>
  </si>
  <si>
    <t xml:space="preserve">Perspectiva de género, en el proceso de programación, presupuestación y evaluación, tendiente a alcanzar la igualdad sustantiva entre hombres y mujeres en el municipio, incorporada </t>
  </si>
  <si>
    <t xml:space="preserve">Enfoque de género en el gobierno municipal, las instituciones educativas, las empresas y las colonias del municipio, para generar sinergias que permitan abatir problemas de violencia, discriminación y desigualdad de oportunidades entre hombres y mujeres, promovido </t>
  </si>
  <si>
    <t>Acciones interinstitucionales que generen políticas públicas con perspectiva de género, articuladas</t>
  </si>
  <si>
    <t>Capacitaciones para el personal y funcionariado del Ayuntamiento en temas de género, en políticas públicas con perspectiva de género y en elaboración de presupuestos sensibles al género realizadas</t>
  </si>
  <si>
    <t xml:space="preserve">Programas de apoyo para mujeres jefas de familia, como prioridad dentro de las políticas sociales, generados  </t>
  </si>
  <si>
    <t>Diagnósticos y políticas públicas que garanticen la prestación de servicios integrales y dignos para las mujeres, especialmente en los casos de violencia y discriminación, realizados</t>
  </si>
  <si>
    <t>Incorporación de la perspectiva de género en los procesos de elaboración presupuestal y programas de inversión pública municipal, mediante la asignación de recursos, acciones y proyectos para el avance y empoderamiento de las mujeres y la igualdad sustantiva de género, realizada</t>
  </si>
  <si>
    <t>Sistema evaluación del desempeño institucional para el gobierno municipal desarrollados e implementados</t>
  </si>
  <si>
    <t>Sistema de planeación en base a resultados, vinculando los procesos de planeación, programación y presupuestación, consolidado</t>
  </si>
  <si>
    <t>Práctica institucional de la evaluación de programas, fortalecida</t>
  </si>
  <si>
    <t>Sistemas de información municipales para la toma de decisiones consolidados</t>
  </si>
  <si>
    <t>Sistema de seguimiento, control y evaluación de la gestión pública municipal por estrategias y programas para monitorear sus avances implementado</t>
  </si>
  <si>
    <t>Vinculación de las políticas públicas municipales con las agencias de cooperación internacional para potenciar el desarrollo local realizada</t>
  </si>
  <si>
    <t>Intercambio entre paisanos oriundos de San Pedro Tlaquepaque para fomentar el desarrollo social y económico, favorecido</t>
  </si>
  <si>
    <t>Hermanamientos municipales a nivel nacional e internacional, actualizados y revitalizados</t>
  </si>
  <si>
    <t xml:space="preserve">Atender las necesidades de  trámite, titulación y promoción requeridas para la regularización de predios </t>
  </si>
  <si>
    <t>Acondicionar y equipar espacios para la atención, así como  informar, prevenir y realizar acciones de  educación dirigidas a mejorar las condiciones de salud de todas las personas</t>
  </si>
  <si>
    <t>Implementar campañas, programas y proyectos para mejorar los niveles educativos en  el municipio</t>
  </si>
  <si>
    <t>Promover  actividades físicas y deportivas</t>
  </si>
  <si>
    <t>Realizar actividades para mejorar la animación, formación y difusión cultural</t>
  </si>
  <si>
    <t xml:space="preserve">Realizar las tareas de ampliación, mantenimiento y conservación a la infraestructura de alumbrado público municipal </t>
  </si>
  <si>
    <t>Asegurar la prestación del servicio de agua potable y el mantenimiento de las redes hidrosanitarias del municipio</t>
  </si>
  <si>
    <t>Realizar operativos de Limpieza y asegurar el servicio de ase público municipal en todas las colonias del Municipio</t>
  </si>
  <si>
    <t>Realizar acciones de prevención, recolección, captura y adopción, así como de sacrificio e incineración de los cadáveres de animales callejeros</t>
  </si>
  <si>
    <t>Realización de mejoras en los inmuebles  y modernización de los sistemas para la prestación de Cementerios y Panteones Municipales</t>
  </si>
  <si>
    <t>Realización de acciones para  atender eficiente y oportunamente los requerimientos de balizamiento, mejoramiento urbano  e imagen urbana</t>
  </si>
  <si>
    <t>Realizar acciones de mantenimiento eficiente y oportuno a las vialidades del Municipio</t>
  </si>
  <si>
    <t>Realizar la inspección y vigilancia de los comercios, mercados y espacios   abiertos</t>
  </si>
  <si>
    <t>Promover la participación social para mejorar los entornos locales y la eficiencia de los servicios públicos municipales</t>
  </si>
  <si>
    <t>Realizar acciones de mantenimiento de edificios, fortaleciendo sus capacidades operativas</t>
  </si>
  <si>
    <t xml:space="preserve">Gestionar los espacios de estacionamiento público asegurando la buena prestación del servicio a la población que lo solicita </t>
  </si>
  <si>
    <t>Asegurar el funcionamiento del  Rastro Municipal bajo condiciones de higiene e inocuidad</t>
  </si>
  <si>
    <t>Asegurar la vigilancia y limpieza de los edificios púbicos en los que se brinda atención al público o se realizan las labores administrativas y operativas de las dependencias municipales</t>
  </si>
  <si>
    <t>Gestionar Apoyos Federales, Estatales y del Sector Privado para Proyectos de desarrollo económico municipal</t>
  </si>
  <si>
    <t>Implementar acciones para simplificar el servicio y mejorar la eficiencia en la emisión de licencias y registro de giros municipales</t>
  </si>
  <si>
    <t>Realizar acciones de capacitación y certificación de competencias laborales para mejorar las oportunidades de empleo</t>
  </si>
  <si>
    <t>Realización de acciones y campañas para  el desarrollo de habilidades y capacidades de auto empleo y emprendimiento</t>
  </si>
  <si>
    <t>Realizar las acciones correspondientes a la implementación de los Programas Sociales Municipales de la Coordinación General de Desarrollo Económico</t>
  </si>
  <si>
    <t xml:space="preserve">Realizar acciones para asegurar el mantenimiento del mobiliario urbano, la nomenclatura y señalética del Centro Histórico </t>
  </si>
  <si>
    <t>Implementar el programa de planeación del Centro Histórico de San Pedro Tlaquepaque</t>
  </si>
  <si>
    <t>Implementar Servicios Integrales y mejoras en los accesos rurales para promover el desarrollo agropecuario</t>
  </si>
  <si>
    <t>Realizar actividades de apoyo, capacitación y promoción para desarrollar al sector artesanal</t>
  </si>
  <si>
    <t>Promover, difundir y rescatar la cerámica mexicana, mediante el concurso denominado Premio Nacional de la Cerámica</t>
  </si>
  <si>
    <t xml:space="preserve">Realizar festivales, eventos, gestiones institucionales y exposiciones, relacionados a la promoción turística del municipio </t>
  </si>
  <si>
    <t>Promover acciones para la conservación, rehabilitación o restauración de los recursos naturales y de la calidad ambiental en el municipio</t>
  </si>
  <si>
    <t>Brindar el servicio de Seguridad Pública</t>
  </si>
  <si>
    <t xml:space="preserve">Asegurar y garantizar el Servicio de Seguridad Pública bajo el enfoque de proximidad social, seguridad ciudadana y de prevención social de la violencia y la delincuencia, en apego a los derechos humanos. </t>
  </si>
  <si>
    <t>Promover y difundir las acciones emprendidas de la Comisaría</t>
  </si>
  <si>
    <t>Gestionar fondos federales para la construcción y equipamiento de los Centros Municipales  de Prevención y Reacción</t>
  </si>
  <si>
    <t xml:space="preserve">Implementar Operativos Preventivos y de Respuesta a Emergencias Ordinarias  </t>
  </si>
  <si>
    <t>Contribuir a la gestión integral del riesgo en el municipio</t>
  </si>
  <si>
    <t>Realizar Brigadas de Mantenimiento y Recuperación de Espacios Públicos, así como festividades tradicionales y cívicas en las delegaciones y agencias</t>
  </si>
  <si>
    <t>Fortalecer los factores de protección que inciden en la seguridad ciudadana en los ámbitos de prevención</t>
  </si>
  <si>
    <t>Promover e implementar actividades de concientización y de construcción de la comunidad entre la población juvenil, para la prevención social de la violencia y la delincuencia con enfoque de género</t>
  </si>
  <si>
    <t xml:space="preserve"> Conformar redes ciudadanas para la construcción de la comunidad</t>
  </si>
  <si>
    <t>Asegurar y facilitar la vinculación entre los elementos de seguridad pública y la ciudadanía organizada en cada colonia o barrio del municipio</t>
  </si>
  <si>
    <t xml:space="preserve">Modificar los marcos normativos aplicables y asegurar el desahogo de conflictos bajo métodos de justicia alternativa </t>
  </si>
  <si>
    <t>Actualizar los reglamentos pertinentes y crear las áreas de atención para la  inclusión de personas con discapacidad</t>
  </si>
  <si>
    <t>Contribuir a la evaluación del desempeño de los elementos de la comisaría y participar en las acciones de promociones y reconocimiento</t>
  </si>
  <si>
    <t>Reclutar y nivelar académicamente a los aspirantes a policía preventivo municipal de San Pedro Tlaquepaque</t>
  </si>
  <si>
    <t>Contribuir a la eficiente operación de los elementos de la comisaría, asegurando la prevención, vigilancia y seguridad pública en el municipio</t>
  </si>
  <si>
    <t>Comprar equipamiento táctico-operativo, así como realizar acciones de mantenimiento de las instalaciones de la comisaría municipal</t>
  </si>
  <si>
    <t xml:space="preserve">Adquirir equipo de Cómputo e Infraestructura Tecnológica para brindar servicio a las diferentes áreas de la Comisaría </t>
  </si>
  <si>
    <t>Generar entornos seguros para mujeres y niñas, a través de la identificación y pronta actuación y atención a la población del municipio</t>
  </si>
  <si>
    <t>Implementar estrategias de atención para la población vulnerable</t>
  </si>
  <si>
    <t xml:space="preserve">Implementar acciones de coordinación para la operación de programas sociales y desarrollo comunitario municipal </t>
  </si>
  <si>
    <t>Implementar el Programa Integral de Recaudación</t>
  </si>
  <si>
    <t>Atender a las personas vulnerables por discapacidad, adultos mayores, migrantes, indígenas y de la diversidad sexual</t>
  </si>
  <si>
    <t>Reducir la incidencia en el uso y abuso de drogas, alcohol y otras sustancias adictivas</t>
  </si>
  <si>
    <t>Actualizar y armonizar los reglamentos y marcos normativos relativos a la aplicación de los principios de mediación comunitaria y justicia cívica</t>
  </si>
  <si>
    <t>Realizar obras de infraestructura básica y para el mejoramiento del equipamiento urbano  en el municipio</t>
  </si>
  <si>
    <t>Priorizar la aplicación de presupuesto federal, estatal y municipal para solventar las carencias de infraestructura básica y de equipamiento urbano  en el municipio</t>
  </si>
  <si>
    <t>Implementar las acciones de intervención y modificación del entrono urbano requeridas en los programas de "Movilidad Segura", "Sendero Seguro" y "Caminito a la Escuela"</t>
  </si>
  <si>
    <t>Acompañar las gestiones y proyectos metropolitanos enfocados a mejorar la Movilidad Urbana Sustentable  y  restaurar la comunicación y accesibilidad de las colonias a nivel metropolitano</t>
  </si>
  <si>
    <t xml:space="preserve">Asegurar y garantizar la dotación de infraestructura básica, equipamiento urbano y accesibilidad a todas las colonias del municipio haciendo efectivo el Derecho a la Ciudad en Tlaquepaque. </t>
  </si>
  <si>
    <t xml:space="preserve">Realizar acciones mejorar la señalética, semaforización e infraestructura vinculada a la movilidad peatonal y ciclista </t>
  </si>
  <si>
    <t>Actualizar los instrumentos de planeación y zonificación municipal, definiendo los polígonos de crecimiento y actualizando la delimitación de las colonias del Municipio</t>
  </si>
  <si>
    <t>Simplificar y digitalizar los procesos de atención a las personas interesadas en los trámites de Licencia de Construcción</t>
  </si>
  <si>
    <t>Monitorear la calidad y eficiencia de la realización de obras públicas</t>
  </si>
  <si>
    <t>Establecer acciones y mecanismos necesarios para el control y evaluación del ejercicio de los recursos públicos</t>
  </si>
  <si>
    <t>Dar seguimiento a los procedimientos de responsabilidad  administrativa en contra de servidores públicos municipales</t>
  </si>
  <si>
    <t>Asegurar la vigilancia y ejecución de sanciones ya sea por omisión o incumplimiento de elementos de la comisaría municipal</t>
  </si>
  <si>
    <t xml:space="preserve">Asegurar la vigilancia y ejecución de sanciones ya sea por omisión o incumplimiento de funciones de servidores públicos </t>
  </si>
  <si>
    <t>Realizar las Auditorías Administrativas y Financieras para asegurar la vigilancia en la aplicación de los recursos públicos, verificando la evolución del patrimonio de los servidores públicos</t>
  </si>
  <si>
    <t>Asegurar la vigilancia y control en la aplicación de los recursos mediante la auditoría de la Obra Pública Municipal</t>
  </si>
  <si>
    <t>Contribuir al ordenamiento y control de la actividad económica, sancionando en caso de omisión o incumplimiento de la normativa municipal</t>
  </si>
  <si>
    <t xml:space="preserve">Asegurar y garantizar la atención eficiente a toda persona que solicite un servicio de parte de cualquier dependencia de la administración pública municipal,  evitando cualquier trato discriminatorio. </t>
  </si>
  <si>
    <t>Restaurar y conservar los Documentos de la Administración Pública Municipal en el Archivo General Municipal</t>
  </si>
  <si>
    <t>Consolidar la Certificación de  Servicio de las Oficinas de Relaciones Exteriores</t>
  </si>
  <si>
    <t xml:space="preserve">Acompañar la realización de las Sesiones del Ayuntamiento </t>
  </si>
  <si>
    <t>Realizar campañas de Integración Familiar y brindar el servicio de Registro Civil a toda la población</t>
  </si>
  <si>
    <t>Brindar asesoría consultiva legal gratuita a ciudadanos del Municipio</t>
  </si>
  <si>
    <t xml:space="preserve">Implementar la estrategia de difusión de la imagen de gobierno </t>
  </si>
  <si>
    <t>Realizar acciones para garantizar la transparencia, el acceso a la información pública y la protección de datos personales</t>
  </si>
  <si>
    <t>Implementar los sistemas de control eficiente de bienes inmuebles, vehículos y muebles del patrimonio municipal</t>
  </si>
  <si>
    <t xml:space="preserve">Garantizar la gestión eficiente, así como la innovación y mejora, en la administración y manejo de los recursos materiales, físicos y humanos de que dispone el Gobierno Municipal. </t>
  </si>
  <si>
    <t xml:space="preserve">Actualizar y homologar los  manuales organizativos, manuales de procesos  y procedimientos </t>
  </si>
  <si>
    <t>Asegurar y garantizar la actualizaión y homologación de todos los reglamentos municipales, manuales y protocolos de actuación.</t>
  </si>
  <si>
    <t>Promover modernización y la coordinación entre las áreas que intervienen en la elaboración de reglamentos y mejora regulatoria</t>
  </si>
  <si>
    <t>Asegurar y garantizar la coordinación entre las áreas que intervienen en la elaboración de reglamentos, su aplicación y seguimiento.</t>
  </si>
  <si>
    <t>Incorporar herramientas, plataformas tecnológicas y tecnologías de la información  para mejorar la administración, manejo de recursos y gestión de programas de las dependencias municipales</t>
  </si>
  <si>
    <t>Incorporar herramientas y plataformas tecnológicas para  gestionar las solicitudes internas y externas de revisión de convenios y contratos emitidos</t>
  </si>
  <si>
    <t>Implementar el sistema automatizado de Atención Ciudadana</t>
  </si>
  <si>
    <t>Implementar el Programa Integral de Capacitación y Estímulo para Servidores Públicos</t>
  </si>
  <si>
    <t>Actualizar y digitalizar los expedientes de la Dirección de Recursos Humanos</t>
  </si>
  <si>
    <t xml:space="preserve">Asegurar la administración y gestión de las finanzas públicas con transparencia en apego al presupuesto municipal, garantizando el mantenimiento de las finanzas sanas del Ayuntamiento. </t>
  </si>
  <si>
    <t>Racionalizar el Gasto Publico de acuerdo al presupuesto de egresos y a los objetivos del plan municipal de desarrollo</t>
  </si>
  <si>
    <t>Elaborar y presentar las cuentas públicas</t>
  </si>
  <si>
    <t xml:space="preserve">Disminuir las reparaciones mayores en el Parque Vehicular </t>
  </si>
  <si>
    <t>Realizar las labores de Defensa Jurídica en la Dirección de Relaciones Laborales</t>
  </si>
  <si>
    <t xml:space="preserve">Incrementar el monto de las adquisiciones realizadas a través de licitaciones </t>
  </si>
  <si>
    <t>Consolidar en un sistema homologado de modernización catastral</t>
  </si>
  <si>
    <t>Asegurar la adecuación de los espacios y de los procesos para atender eficientemente la expedición de documentos solicitados por la ciudadanía</t>
  </si>
  <si>
    <t>Integrar los criterios de planeación y programación establecidos por al ASEJ a través de la vinculación del POA a la estructura del PMD 2018-2021</t>
  </si>
  <si>
    <t>Realizar evaluaciones, monitoreo y seguimiento a los programas realizados con fondos federales, los programas sociales municipales, así como a todos los programas, proyectos y servicios brindados por las dependencias municipales</t>
  </si>
  <si>
    <t>Presupuesto de Egresos por Clasificación Programatica del Gasto 2019
(Fin, Propósito, Componente y Actividad)</t>
  </si>
  <si>
    <t>01</t>
  </si>
  <si>
    <t>02</t>
  </si>
  <si>
    <t>03</t>
  </si>
  <si>
    <t>04</t>
  </si>
  <si>
    <t>05</t>
  </si>
  <si>
    <t>06</t>
  </si>
  <si>
    <t>07</t>
  </si>
  <si>
    <t>08</t>
  </si>
  <si>
    <t>09</t>
  </si>
  <si>
    <t>10</t>
  </si>
  <si>
    <t>11</t>
  </si>
  <si>
    <t>12</t>
  </si>
  <si>
    <t>13</t>
  </si>
  <si>
    <t>14</t>
  </si>
  <si>
    <t>PRESUPUESTO ACTUAL</t>
  </si>
  <si>
    <t>MODIFICACION         No.   1</t>
  </si>
  <si>
    <t>PRESUPUESTO MODIFICADO</t>
  </si>
  <si>
    <t>Presupuesto de Egresos por Clasificación Programática del Gasto 2019
(Fin, Propósito, Componente y Actividad)</t>
  </si>
  <si>
    <t>Población local económicamente activa accede a oportunidades de emprendimiento y autoempleo</t>
  </si>
  <si>
    <t>Asegurar y garantizar la actualización y homologación de todos los reglamentos municipales, manuales y protocolos de actuación.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</si>
</sst>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theme="1"/>
      <name val="Calibri"/>
      <family val="2"/>
      <scheme val="minor"/>
    </font>
    <font>
      <b/>
      <sz val="11"/>
      <name val="Calibri"/>
      <family val="2"/>
      <scheme val="minor"/>
    </font>
    <font>
      <b/>
      <sz val="10"/>
      <color theme="1"/>
      <name val="Calibri"/>
      <family val="2"/>
      <scheme val="minor"/>
    </font>
    <font>
      <sz val="10"/>
      <color theme="1"/>
      <name val="Calibri"/>
      <family val="2"/>
      <scheme val="minor"/>
    </font>
    <font>
      <b/>
      <i/>
      <sz val="12"/>
      <name val="Calibri"/>
      <family val="2"/>
      <scheme val="minor"/>
    </font>
    <font>
      <b/>
      <sz val="12"/>
      <name val="Calibri"/>
      <family val="2"/>
      <scheme val="minor"/>
    </font>
  </fonts>
  <fills count="5">
    <fill>
      <patternFill patternType="none"/>
    </fill>
    <fill>
      <patternFill patternType="gray125"/>
    </fill>
    <fill>
      <patternFill patternType="solid">
        <fgColor rgb="FF00A79D"/>
        <bgColor indexed="64"/>
      </patternFill>
    </fill>
    <fill>
      <patternFill patternType="solid">
        <fgColor rgb="FFFFF2D4"/>
        <bgColor indexed="64"/>
      </patternFill>
    </fill>
    <fill>
      <patternFill patternType="solid">
        <fgColor rgb="FFB5FDE7"/>
        <bgColor indexed="64"/>
      </patternFill>
    </fill>
  </fills>
  <borders count="15">
    <border>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s>
  <cellStyleXfs count="1">
    <xf numFmtId="0" fontId="0" fillId="0" borderId="0"/>
  </cellStyleXfs>
  <cellXfs count="34">
    <xf numFmtId="0" fontId="0" fillId="0" borderId="0" xfId="0"/>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37" fontId="2" fillId="2" borderId="8" xfId="0" applyNumberFormat="1" applyFont="1" applyFill="1" applyBorder="1" applyAlignment="1">
      <alignment horizontal="right" vertical="center"/>
    </xf>
    <xf numFmtId="37" fontId="3" fillId="3" borderId="8" xfId="0" applyNumberFormat="1" applyFont="1" applyFill="1" applyBorder="1" applyAlignment="1">
      <alignment horizontal="right" vertical="center"/>
    </xf>
    <xf numFmtId="37" fontId="4" fillId="0" borderId="8" xfId="0" applyNumberFormat="1" applyFont="1" applyBorder="1" applyAlignment="1" applyProtection="1">
      <alignment horizontal="right" vertical="center"/>
      <protection locked="0"/>
    </xf>
    <xf numFmtId="37" fontId="6" fillId="2" borderId="13" xfId="0" applyNumberFormat="1" applyFont="1" applyFill="1" applyBorder="1" applyAlignment="1">
      <alignment horizontal="right" vertical="center"/>
    </xf>
    <xf numFmtId="37" fontId="3" fillId="4" borderId="8" xfId="0" applyNumberFormat="1" applyFont="1" applyFill="1" applyBorder="1" applyAlignment="1">
      <alignment horizontal="right" vertical="center"/>
    </xf>
    <xf numFmtId="49" fontId="2" fillId="2" borderId="1" xfId="0" applyNumberFormat="1" applyFont="1" applyFill="1" applyBorder="1" applyAlignment="1">
      <alignment vertical="center"/>
    </xf>
    <xf numFmtId="49" fontId="2" fillId="2" borderId="2" xfId="0" applyNumberFormat="1" applyFont="1" applyFill="1" applyBorder="1" applyAlignment="1">
      <alignment vertical="center"/>
    </xf>
    <xf numFmtId="49" fontId="2" fillId="2" borderId="4" xfId="0" applyNumberFormat="1" applyFont="1" applyFill="1" applyBorder="1" applyAlignment="1">
      <alignment horizontal="left" vertical="center"/>
    </xf>
    <xf numFmtId="49" fontId="3" fillId="4" borderId="4" xfId="0" applyNumberFormat="1" applyFont="1" applyFill="1" applyBorder="1" applyAlignment="1">
      <alignment horizontal="left" vertical="center"/>
    </xf>
    <xf numFmtId="49" fontId="3" fillId="4" borderId="9"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49" fontId="4" fillId="0" borderId="4" xfId="0" applyNumberFormat="1" applyFont="1" applyBorder="1" applyAlignment="1">
      <alignment horizontal="left" vertical="center"/>
    </xf>
    <xf numFmtId="49" fontId="4" fillId="0" borderId="9" xfId="0" applyNumberFormat="1" applyFont="1" applyBorder="1" applyAlignment="1">
      <alignment horizontal="left" vertical="center"/>
    </xf>
    <xf numFmtId="0" fontId="4" fillId="0" borderId="9" xfId="0" applyFont="1" applyBorder="1" applyAlignment="1">
      <alignment horizontal="left" vertical="center"/>
    </xf>
    <xf numFmtId="0" fontId="5" fillId="2" borderId="10"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3" fillId="3" borderId="7"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F2D4"/>
      <color rgb="FFB5FD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E2904-077A-4162-A376-67E8A5329F30}">
  <dimension ref="A1:L211"/>
  <sheetViews>
    <sheetView topLeftCell="A169" workbookViewId="0">
      <selection activeCell="E179" sqref="E179"/>
    </sheetView>
  </sheetViews>
  <sheetFormatPr baseColWidth="10" defaultColWidth="0" defaultRowHeight="15" zeroHeight="1" x14ac:dyDescent="0.25"/>
  <cols>
    <col min="1" max="4" width="6.28515625" customWidth="1"/>
    <col min="5" max="5" width="65" customWidth="1"/>
    <col min="6" max="6" width="19.42578125" customWidth="1"/>
    <col min="7" max="8" width="15.28515625" customWidth="1"/>
    <col min="13" max="16384" width="11.42578125" hidden="1"/>
  </cols>
  <sheetData>
    <row r="1" spans="1:8" ht="78" customHeight="1" x14ac:dyDescent="0.25">
      <c r="A1" s="29" t="s">
        <v>426</v>
      </c>
      <c r="B1" s="30"/>
      <c r="C1" s="30"/>
      <c r="D1" s="30"/>
      <c r="E1" s="30"/>
      <c r="F1" s="30"/>
      <c r="G1" s="30"/>
      <c r="H1" s="30"/>
    </row>
    <row r="2" spans="1:8" ht="21" x14ac:dyDescent="0.25">
      <c r="A2" s="31" t="s">
        <v>8</v>
      </c>
      <c r="B2" s="32"/>
      <c r="C2" s="32"/>
      <c r="D2" s="32"/>
      <c r="E2" s="32"/>
      <c r="F2" s="32"/>
      <c r="G2" s="32"/>
      <c r="H2" s="32"/>
    </row>
    <row r="3" spans="1:8" ht="30" x14ac:dyDescent="0.25">
      <c r="A3" s="8"/>
      <c r="B3" s="8"/>
      <c r="C3" s="9"/>
      <c r="D3" s="1"/>
      <c r="E3" s="1"/>
      <c r="F3" s="2" t="s">
        <v>423</v>
      </c>
      <c r="G3" s="2" t="s">
        <v>424</v>
      </c>
      <c r="H3" s="2" t="s">
        <v>425</v>
      </c>
    </row>
    <row r="4" spans="1:8" x14ac:dyDescent="0.25"/>
    <row r="5" spans="1:8" x14ac:dyDescent="0.25">
      <c r="A5" s="10" t="s">
        <v>0</v>
      </c>
      <c r="B5" s="26" t="s">
        <v>9</v>
      </c>
      <c r="C5" s="27"/>
      <c r="D5" s="27"/>
      <c r="E5" s="28"/>
      <c r="F5" s="3">
        <v>102660472.27000028</v>
      </c>
      <c r="G5" s="3">
        <f>H5-F5</f>
        <v>2436606.6341208369</v>
      </c>
      <c r="H5" s="3">
        <v>105097078.90412112</v>
      </c>
    </row>
    <row r="6" spans="1:8" x14ac:dyDescent="0.25">
      <c r="A6" s="11" t="s">
        <v>0</v>
      </c>
      <c r="B6" s="12" t="s">
        <v>409</v>
      </c>
      <c r="C6" s="21" t="s">
        <v>16</v>
      </c>
      <c r="D6" s="22"/>
      <c r="E6" s="23"/>
      <c r="F6" s="7">
        <v>2301411.7900000005</v>
      </c>
      <c r="G6" s="7">
        <f t="shared" ref="G6:G69" si="0">H6-F6</f>
        <v>1814935.4831999973</v>
      </c>
      <c r="H6" s="7">
        <v>4116347.2731999978</v>
      </c>
    </row>
    <row r="7" spans="1:8" x14ac:dyDescent="0.25">
      <c r="A7" s="13" t="s">
        <v>0</v>
      </c>
      <c r="B7" s="14" t="s">
        <v>409</v>
      </c>
      <c r="C7" s="14" t="s">
        <v>410</v>
      </c>
      <c r="D7" s="24" t="s">
        <v>59</v>
      </c>
      <c r="E7" s="25"/>
      <c r="F7" s="4">
        <v>2301411.7900000005</v>
      </c>
      <c r="G7" s="4">
        <f t="shared" si="0"/>
        <v>1814935.4831999973</v>
      </c>
      <c r="H7" s="4">
        <v>4116347.2731999978</v>
      </c>
    </row>
    <row r="8" spans="1:8" ht="15" customHeight="1" x14ac:dyDescent="0.25">
      <c r="A8" s="15" t="s">
        <v>0</v>
      </c>
      <c r="B8" s="16" t="s">
        <v>409</v>
      </c>
      <c r="C8" s="16" t="s">
        <v>410</v>
      </c>
      <c r="D8" s="16" t="s">
        <v>409</v>
      </c>
      <c r="E8" s="17" t="s">
        <v>308</v>
      </c>
      <c r="F8" s="5">
        <v>2301411.7900000005</v>
      </c>
      <c r="G8" s="5">
        <f t="shared" si="0"/>
        <v>1814935.4831999973</v>
      </c>
      <c r="H8" s="5">
        <v>4116347.2731999978</v>
      </c>
    </row>
    <row r="9" spans="1:8" x14ac:dyDescent="0.25">
      <c r="A9" s="11" t="s">
        <v>0</v>
      </c>
      <c r="B9" s="12" t="s">
        <v>411</v>
      </c>
      <c r="C9" s="21" t="s">
        <v>18</v>
      </c>
      <c r="D9" s="22"/>
      <c r="E9" s="23"/>
      <c r="F9" s="7">
        <v>63650324.280000284</v>
      </c>
      <c r="G9" s="7">
        <f t="shared" si="0"/>
        <v>-2131641.8904514611</v>
      </c>
      <c r="H9" s="7">
        <v>61518682.389548823</v>
      </c>
    </row>
    <row r="10" spans="1:8" x14ac:dyDescent="0.25">
      <c r="A10" s="13" t="s">
        <v>0</v>
      </c>
      <c r="B10" s="14" t="s">
        <v>411</v>
      </c>
      <c r="C10" s="14" t="s">
        <v>411</v>
      </c>
      <c r="D10" s="24" t="s">
        <v>65</v>
      </c>
      <c r="E10" s="25"/>
      <c r="F10" s="4">
        <v>63650324.280000284</v>
      </c>
      <c r="G10" s="4">
        <f t="shared" si="0"/>
        <v>-2131641.8904514611</v>
      </c>
      <c r="H10" s="4">
        <v>61518682.389548823</v>
      </c>
    </row>
    <row r="11" spans="1:8" x14ac:dyDescent="0.25">
      <c r="A11" s="15" t="s">
        <v>0</v>
      </c>
      <c r="B11" s="16" t="s">
        <v>411</v>
      </c>
      <c r="C11" s="16" t="s">
        <v>411</v>
      </c>
      <c r="D11" s="16" t="s">
        <v>409</v>
      </c>
      <c r="E11" s="17" t="s">
        <v>309</v>
      </c>
      <c r="F11" s="5">
        <v>63650324.280000284</v>
      </c>
      <c r="G11" s="5">
        <f t="shared" si="0"/>
        <v>-2131641.8904514611</v>
      </c>
      <c r="H11" s="5">
        <v>61518682.389548823</v>
      </c>
    </row>
    <row r="12" spans="1:8" x14ac:dyDescent="0.25">
      <c r="A12" s="11" t="s">
        <v>0</v>
      </c>
      <c r="B12" s="12" t="s">
        <v>412</v>
      </c>
      <c r="C12" s="21" t="s">
        <v>19</v>
      </c>
      <c r="D12" s="22"/>
      <c r="E12" s="23"/>
      <c r="F12" s="7">
        <v>11130896.269999983</v>
      </c>
      <c r="G12" s="7">
        <f t="shared" si="0"/>
        <v>2461988.1300000194</v>
      </c>
      <c r="H12" s="7">
        <v>13592884.400000002</v>
      </c>
    </row>
    <row r="13" spans="1:8" x14ac:dyDescent="0.25">
      <c r="A13" s="13" t="s">
        <v>0</v>
      </c>
      <c r="B13" s="14" t="s">
        <v>412</v>
      </c>
      <c r="C13" s="14" t="s">
        <v>409</v>
      </c>
      <c r="D13" s="24" t="s">
        <v>66</v>
      </c>
      <c r="E13" s="25"/>
      <c r="F13" s="4">
        <v>11130896.269999983</v>
      </c>
      <c r="G13" s="4">
        <f t="shared" si="0"/>
        <v>2461988.1300000194</v>
      </c>
      <c r="H13" s="4">
        <v>13592884.400000002</v>
      </c>
    </row>
    <row r="14" spans="1:8" x14ac:dyDescent="0.25">
      <c r="A14" s="15" t="s">
        <v>0</v>
      </c>
      <c r="B14" s="16" t="s">
        <v>412</v>
      </c>
      <c r="C14" s="16" t="s">
        <v>409</v>
      </c>
      <c r="D14" s="16" t="s">
        <v>409</v>
      </c>
      <c r="E14" s="17" t="s">
        <v>310</v>
      </c>
      <c r="F14" s="5">
        <v>11130896.269999983</v>
      </c>
      <c r="G14" s="5">
        <f t="shared" si="0"/>
        <v>2461988.1300000194</v>
      </c>
      <c r="H14" s="5">
        <v>13592884.400000002</v>
      </c>
    </row>
    <row r="15" spans="1:8" x14ac:dyDescent="0.25">
      <c r="A15" s="11" t="s">
        <v>0</v>
      </c>
      <c r="B15" s="12" t="s">
        <v>413</v>
      </c>
      <c r="C15" s="21" t="s">
        <v>20</v>
      </c>
      <c r="D15" s="22"/>
      <c r="E15" s="23"/>
      <c r="F15" s="7">
        <v>1093123.5899999999</v>
      </c>
      <c r="G15" s="7">
        <f t="shared" si="0"/>
        <v>-957747.23999999987</v>
      </c>
      <c r="H15" s="7">
        <v>135376.35</v>
      </c>
    </row>
    <row r="16" spans="1:8" x14ac:dyDescent="0.25">
      <c r="A16" s="13" t="s">
        <v>0</v>
      </c>
      <c r="B16" s="14" t="s">
        <v>413</v>
      </c>
      <c r="C16" s="14" t="s">
        <v>411</v>
      </c>
      <c r="D16" s="24" t="s">
        <v>72</v>
      </c>
      <c r="E16" s="25"/>
      <c r="F16" s="4">
        <v>1093123.5899999999</v>
      </c>
      <c r="G16" s="4">
        <f t="shared" si="0"/>
        <v>-957747.23999999987</v>
      </c>
      <c r="H16" s="4">
        <v>135376.35</v>
      </c>
    </row>
    <row r="17" spans="1:8" x14ac:dyDescent="0.25">
      <c r="A17" s="15" t="s">
        <v>0</v>
      </c>
      <c r="B17" s="16" t="s">
        <v>413</v>
      </c>
      <c r="C17" s="16" t="s">
        <v>411</v>
      </c>
      <c r="D17" s="16" t="s">
        <v>409</v>
      </c>
      <c r="E17" s="17" t="s">
        <v>311</v>
      </c>
      <c r="F17" s="5">
        <v>1093123.5899999999</v>
      </c>
      <c r="G17" s="5">
        <f t="shared" si="0"/>
        <v>-957747.23999999987</v>
      </c>
      <c r="H17" s="5">
        <v>135376.35</v>
      </c>
    </row>
    <row r="18" spans="1:8" x14ac:dyDescent="0.25">
      <c r="A18" s="11" t="s">
        <v>0</v>
      </c>
      <c r="B18" s="12" t="s">
        <v>414</v>
      </c>
      <c r="C18" s="21" t="s">
        <v>21</v>
      </c>
      <c r="D18" s="22"/>
      <c r="E18" s="23"/>
      <c r="F18" s="7">
        <v>24484716.34</v>
      </c>
      <c r="G18" s="7">
        <f t="shared" si="0"/>
        <v>1249072.1513723023</v>
      </c>
      <c r="H18" s="7">
        <v>25733788.491372302</v>
      </c>
    </row>
    <row r="19" spans="1:8" x14ac:dyDescent="0.25">
      <c r="A19" s="13" t="s">
        <v>0</v>
      </c>
      <c r="B19" s="14" t="s">
        <v>414</v>
      </c>
      <c r="C19" s="14" t="s">
        <v>409</v>
      </c>
      <c r="D19" s="24" t="s">
        <v>73</v>
      </c>
      <c r="E19" s="25"/>
      <c r="F19" s="4">
        <v>24484716.34</v>
      </c>
      <c r="G19" s="4">
        <f t="shared" si="0"/>
        <v>1249072.1513723023</v>
      </c>
      <c r="H19" s="4">
        <v>25733788.491372302</v>
      </c>
    </row>
    <row r="20" spans="1:8" x14ac:dyDescent="0.25">
      <c r="A20" s="15" t="s">
        <v>0</v>
      </c>
      <c r="B20" s="16" t="s">
        <v>414</v>
      </c>
      <c r="C20" s="16" t="s">
        <v>409</v>
      </c>
      <c r="D20" s="16" t="s">
        <v>411</v>
      </c>
      <c r="E20" s="17" t="s">
        <v>312</v>
      </c>
      <c r="F20" s="5">
        <v>24484716.34</v>
      </c>
      <c r="G20" s="5">
        <f t="shared" si="0"/>
        <v>1249072.1513723023</v>
      </c>
      <c r="H20" s="5">
        <v>25733788.491372302</v>
      </c>
    </row>
    <row r="21" spans="1:8" ht="15" customHeight="1" x14ac:dyDescent="0.25">
      <c r="A21" s="10" t="s">
        <v>1</v>
      </c>
      <c r="B21" s="26" t="s">
        <v>10</v>
      </c>
      <c r="C21" s="27"/>
      <c r="D21" s="27"/>
      <c r="E21" s="28"/>
      <c r="F21" s="3">
        <v>312645450.98000008</v>
      </c>
      <c r="G21" s="3">
        <f t="shared" si="0"/>
        <v>47606479.073563874</v>
      </c>
      <c r="H21" s="3">
        <v>360251930.05356395</v>
      </c>
    </row>
    <row r="22" spans="1:8" x14ac:dyDescent="0.25">
      <c r="A22" s="11" t="s">
        <v>1</v>
      </c>
      <c r="B22" s="12" t="s">
        <v>409</v>
      </c>
      <c r="C22" s="21" t="s">
        <v>22</v>
      </c>
      <c r="D22" s="22"/>
      <c r="E22" s="23"/>
      <c r="F22" s="7">
        <v>262227660.79000011</v>
      </c>
      <c r="G22" s="7">
        <f t="shared" si="0"/>
        <v>56129518.073341519</v>
      </c>
      <c r="H22" s="7">
        <v>318357178.86334163</v>
      </c>
    </row>
    <row r="23" spans="1:8" x14ac:dyDescent="0.25">
      <c r="A23" s="13" t="s">
        <v>1</v>
      </c>
      <c r="B23" s="14" t="s">
        <v>409</v>
      </c>
      <c r="C23" s="14" t="s">
        <v>409</v>
      </c>
      <c r="D23" s="24" t="s">
        <v>75</v>
      </c>
      <c r="E23" s="25"/>
      <c r="F23" s="4">
        <v>80880832.970000088</v>
      </c>
      <c r="G23" s="4">
        <f t="shared" si="0"/>
        <v>3698652.8555553257</v>
      </c>
      <c r="H23" s="4">
        <v>84579485.825555414</v>
      </c>
    </row>
    <row r="24" spans="1:8" ht="15" customHeight="1" x14ac:dyDescent="0.25">
      <c r="A24" s="15" t="s">
        <v>1</v>
      </c>
      <c r="B24" s="16" t="s">
        <v>409</v>
      </c>
      <c r="C24" s="16" t="s">
        <v>409</v>
      </c>
      <c r="D24" s="16" t="s">
        <v>409</v>
      </c>
      <c r="E24" s="17" t="s">
        <v>313</v>
      </c>
      <c r="F24" s="5">
        <v>80880832.970000088</v>
      </c>
      <c r="G24" s="5">
        <f t="shared" si="0"/>
        <v>3698652.8555553257</v>
      </c>
      <c r="H24" s="5">
        <v>84579485.825555414</v>
      </c>
    </row>
    <row r="25" spans="1:8" x14ac:dyDescent="0.25">
      <c r="A25" s="13" t="s">
        <v>1</v>
      </c>
      <c r="B25" s="14" t="s">
        <v>409</v>
      </c>
      <c r="C25" s="14" t="s">
        <v>410</v>
      </c>
      <c r="D25" s="24" t="s">
        <v>76</v>
      </c>
      <c r="E25" s="25"/>
      <c r="F25" s="4">
        <v>21002266.399999995</v>
      </c>
      <c r="G25" s="4">
        <f t="shared" si="0"/>
        <v>1755523.9802223034</v>
      </c>
      <c r="H25" s="4">
        <v>22757790.380222298</v>
      </c>
    </row>
    <row r="26" spans="1:8" ht="15" customHeight="1" x14ac:dyDescent="0.25">
      <c r="A26" s="15" t="s">
        <v>1</v>
      </c>
      <c r="B26" s="16" t="s">
        <v>409</v>
      </c>
      <c r="C26" s="16" t="s">
        <v>410</v>
      </c>
      <c r="D26" s="16" t="s">
        <v>409</v>
      </c>
      <c r="E26" s="17" t="s">
        <v>314</v>
      </c>
      <c r="F26" s="5">
        <v>21002266.399999995</v>
      </c>
      <c r="G26" s="5">
        <f t="shared" si="0"/>
        <v>1755523.9802223034</v>
      </c>
      <c r="H26" s="5">
        <v>22757790.380222298</v>
      </c>
    </row>
    <row r="27" spans="1:8" x14ac:dyDescent="0.25">
      <c r="A27" s="13" t="s">
        <v>1</v>
      </c>
      <c r="B27" s="14" t="s">
        <v>409</v>
      </c>
      <c r="C27" s="14" t="s">
        <v>411</v>
      </c>
      <c r="D27" s="24" t="s">
        <v>77</v>
      </c>
      <c r="E27" s="25"/>
      <c r="F27" s="4">
        <v>18209325.729999986</v>
      </c>
      <c r="G27" s="4">
        <f t="shared" si="0"/>
        <v>67924599.095199898</v>
      </c>
      <c r="H27" s="4">
        <v>86133924.825199887</v>
      </c>
    </row>
    <row r="28" spans="1:8" ht="15" customHeight="1" x14ac:dyDescent="0.25">
      <c r="A28" s="15" t="s">
        <v>1</v>
      </c>
      <c r="B28" s="16" t="s">
        <v>409</v>
      </c>
      <c r="C28" s="16" t="s">
        <v>411</v>
      </c>
      <c r="D28" s="16" t="s">
        <v>409</v>
      </c>
      <c r="E28" s="17" t="s">
        <v>315</v>
      </c>
      <c r="F28" s="5">
        <v>18209325.729999986</v>
      </c>
      <c r="G28" s="5">
        <f t="shared" si="0"/>
        <v>67924599.095199898</v>
      </c>
      <c r="H28" s="5">
        <v>86133924.825199887</v>
      </c>
    </row>
    <row r="29" spans="1:8" x14ac:dyDescent="0.25">
      <c r="A29" s="13" t="s">
        <v>1</v>
      </c>
      <c r="B29" s="14" t="s">
        <v>409</v>
      </c>
      <c r="C29" s="14" t="s">
        <v>412</v>
      </c>
      <c r="D29" s="24" t="s">
        <v>78</v>
      </c>
      <c r="E29" s="25"/>
      <c r="F29" s="4">
        <v>4359374.8699999982</v>
      </c>
      <c r="G29" s="4">
        <f t="shared" si="0"/>
        <v>-664855.44742787909</v>
      </c>
      <c r="H29" s="4">
        <v>3694519.4225721192</v>
      </c>
    </row>
    <row r="30" spans="1:8" ht="15" customHeight="1" x14ac:dyDescent="0.25">
      <c r="A30" s="15" t="s">
        <v>1</v>
      </c>
      <c r="B30" s="16" t="s">
        <v>409</v>
      </c>
      <c r="C30" s="16" t="s">
        <v>412</v>
      </c>
      <c r="D30" s="16" t="s">
        <v>409</v>
      </c>
      <c r="E30" s="17" t="s">
        <v>316</v>
      </c>
      <c r="F30" s="5">
        <v>4359374.8699999982</v>
      </c>
      <c r="G30" s="5">
        <f t="shared" si="0"/>
        <v>-664855.44742787909</v>
      </c>
      <c r="H30" s="5">
        <v>3694519.4225721192</v>
      </c>
    </row>
    <row r="31" spans="1:8" x14ac:dyDescent="0.25">
      <c r="A31" s="13" t="s">
        <v>1</v>
      </c>
      <c r="B31" s="14" t="s">
        <v>409</v>
      </c>
      <c r="C31" s="14" t="s">
        <v>413</v>
      </c>
      <c r="D31" s="24" t="s">
        <v>79</v>
      </c>
      <c r="E31" s="25"/>
      <c r="F31" s="4">
        <v>9919083.0099999979</v>
      </c>
      <c r="G31" s="4">
        <f t="shared" si="0"/>
        <v>-2274253.7199999895</v>
      </c>
      <c r="H31" s="4">
        <v>7644829.2900000084</v>
      </c>
    </row>
    <row r="32" spans="1:8" ht="15" customHeight="1" x14ac:dyDescent="0.25">
      <c r="A32" s="15" t="s">
        <v>1</v>
      </c>
      <c r="B32" s="16" t="s">
        <v>409</v>
      </c>
      <c r="C32" s="16" t="s">
        <v>413</v>
      </c>
      <c r="D32" s="16" t="s">
        <v>409</v>
      </c>
      <c r="E32" s="17" t="s">
        <v>317</v>
      </c>
      <c r="F32" s="5">
        <v>9919083.0099999979</v>
      </c>
      <c r="G32" s="5">
        <f t="shared" si="0"/>
        <v>-2274253.7199999895</v>
      </c>
      <c r="H32" s="5">
        <v>7644829.2900000084</v>
      </c>
    </row>
    <row r="33" spans="1:8" x14ac:dyDescent="0.25">
      <c r="A33" s="13" t="s">
        <v>1</v>
      </c>
      <c r="B33" s="14" t="s">
        <v>409</v>
      </c>
      <c r="C33" s="14" t="s">
        <v>414</v>
      </c>
      <c r="D33" s="24" t="s">
        <v>80</v>
      </c>
      <c r="E33" s="25"/>
      <c r="F33" s="4">
        <v>4454982.7699999996</v>
      </c>
      <c r="G33" s="4">
        <f t="shared" si="0"/>
        <v>-146952.30999999028</v>
      </c>
      <c r="H33" s="4">
        <v>4308030.4600000093</v>
      </c>
    </row>
    <row r="34" spans="1:8" ht="15" customHeight="1" x14ac:dyDescent="0.25">
      <c r="A34" s="15" t="s">
        <v>1</v>
      </c>
      <c r="B34" s="16" t="s">
        <v>409</v>
      </c>
      <c r="C34" s="16" t="s">
        <v>414</v>
      </c>
      <c r="D34" s="16" t="s">
        <v>409</v>
      </c>
      <c r="E34" s="17" t="s">
        <v>318</v>
      </c>
      <c r="F34" s="5">
        <v>4454982.7699999996</v>
      </c>
      <c r="G34" s="5">
        <f t="shared" si="0"/>
        <v>-146952.30999999028</v>
      </c>
      <c r="H34" s="5">
        <v>4308030.4600000093</v>
      </c>
    </row>
    <row r="35" spans="1:8" x14ac:dyDescent="0.25">
      <c r="A35" s="13" t="s">
        <v>1</v>
      </c>
      <c r="B35" s="14" t="s">
        <v>409</v>
      </c>
      <c r="C35" s="14" t="s">
        <v>415</v>
      </c>
      <c r="D35" s="24" t="s">
        <v>81</v>
      </c>
      <c r="E35" s="25"/>
      <c r="F35" s="4">
        <v>13467060.69999999</v>
      </c>
      <c r="G35" s="4">
        <f t="shared" si="0"/>
        <v>414067.72494756617</v>
      </c>
      <c r="H35" s="4">
        <v>13881128.424947556</v>
      </c>
    </row>
    <row r="36" spans="1:8" ht="15" customHeight="1" x14ac:dyDescent="0.25">
      <c r="A36" s="15" t="s">
        <v>1</v>
      </c>
      <c r="B36" s="16" t="s">
        <v>409</v>
      </c>
      <c r="C36" s="16" t="s">
        <v>415</v>
      </c>
      <c r="D36" s="16" t="s">
        <v>409</v>
      </c>
      <c r="E36" s="17" t="s">
        <v>319</v>
      </c>
      <c r="F36" s="5">
        <v>13467060.69999999</v>
      </c>
      <c r="G36" s="5">
        <f t="shared" si="0"/>
        <v>414067.72494756617</v>
      </c>
      <c r="H36" s="5">
        <v>13881128.424947556</v>
      </c>
    </row>
    <row r="37" spans="1:8" x14ac:dyDescent="0.25">
      <c r="A37" s="13" t="s">
        <v>1</v>
      </c>
      <c r="B37" s="14" t="s">
        <v>409</v>
      </c>
      <c r="C37" s="14" t="s">
        <v>417</v>
      </c>
      <c r="D37" s="24" t="s">
        <v>83</v>
      </c>
      <c r="E37" s="25"/>
      <c r="F37" s="4">
        <v>5127197.5200000023</v>
      </c>
      <c r="G37" s="4">
        <f t="shared" si="0"/>
        <v>24625126.173200008</v>
      </c>
      <c r="H37" s="4">
        <v>29752323.693200011</v>
      </c>
    </row>
    <row r="38" spans="1:8" ht="15" customHeight="1" x14ac:dyDescent="0.25">
      <c r="A38" s="15" t="s">
        <v>1</v>
      </c>
      <c r="B38" s="16" t="s">
        <v>409</v>
      </c>
      <c r="C38" s="16" t="s">
        <v>417</v>
      </c>
      <c r="D38" s="16" t="s">
        <v>409</v>
      </c>
      <c r="E38" s="17" t="s">
        <v>320</v>
      </c>
      <c r="F38" s="5">
        <v>5127197.5200000023</v>
      </c>
      <c r="G38" s="5">
        <f t="shared" si="0"/>
        <v>24625126.173200008</v>
      </c>
      <c r="H38" s="5">
        <v>29752323.693200011</v>
      </c>
    </row>
    <row r="39" spans="1:8" x14ac:dyDescent="0.25">
      <c r="A39" s="13" t="s">
        <v>1</v>
      </c>
      <c r="B39" s="14" t="s">
        <v>409</v>
      </c>
      <c r="C39" s="14" t="s">
        <v>418</v>
      </c>
      <c r="D39" s="24" t="s">
        <v>84</v>
      </c>
      <c r="E39" s="25"/>
      <c r="F39" s="4">
        <v>96106034.120000005</v>
      </c>
      <c r="G39" s="4">
        <f t="shared" si="0"/>
        <v>-38520952.661466815</v>
      </c>
      <c r="H39" s="4">
        <v>57585081.45853319</v>
      </c>
    </row>
    <row r="40" spans="1:8" ht="15" customHeight="1" x14ac:dyDescent="0.25">
      <c r="A40" s="15" t="s">
        <v>1</v>
      </c>
      <c r="B40" s="16" t="s">
        <v>409</v>
      </c>
      <c r="C40" s="16" t="s">
        <v>418</v>
      </c>
      <c r="D40" s="16" t="s">
        <v>409</v>
      </c>
      <c r="E40" s="17" t="s">
        <v>321</v>
      </c>
      <c r="F40" s="5">
        <v>96106034.120000005</v>
      </c>
      <c r="G40" s="5">
        <f t="shared" si="0"/>
        <v>-38520952.661466815</v>
      </c>
      <c r="H40" s="5">
        <v>57585081.45853319</v>
      </c>
    </row>
    <row r="41" spans="1:8" x14ac:dyDescent="0.25">
      <c r="A41" s="13" t="s">
        <v>1</v>
      </c>
      <c r="B41" s="14" t="s">
        <v>409</v>
      </c>
      <c r="C41" s="14" t="s">
        <v>421</v>
      </c>
      <c r="D41" s="24" t="s">
        <v>87</v>
      </c>
      <c r="E41" s="25"/>
      <c r="F41" s="4">
        <v>8701502.7000000067</v>
      </c>
      <c r="G41" s="4">
        <f t="shared" si="0"/>
        <v>-681437.61688888352</v>
      </c>
      <c r="H41" s="4">
        <v>8020065.0831111232</v>
      </c>
    </row>
    <row r="42" spans="1:8" ht="15" customHeight="1" x14ac:dyDescent="0.25">
      <c r="A42" s="15" t="s">
        <v>1</v>
      </c>
      <c r="B42" s="16" t="s">
        <v>409</v>
      </c>
      <c r="C42" s="16" t="s">
        <v>421</v>
      </c>
      <c r="D42" s="16" t="s">
        <v>409</v>
      </c>
      <c r="E42" s="17" t="s">
        <v>322</v>
      </c>
      <c r="F42" s="5">
        <v>8701502.7000000067</v>
      </c>
      <c r="G42" s="5">
        <f t="shared" si="0"/>
        <v>-681437.61688888352</v>
      </c>
      <c r="H42" s="5">
        <v>8020065.0831111232</v>
      </c>
    </row>
    <row r="43" spans="1:8" ht="15" customHeight="1" x14ac:dyDescent="0.25">
      <c r="A43" s="11" t="s">
        <v>1</v>
      </c>
      <c r="B43" s="12" t="s">
        <v>410</v>
      </c>
      <c r="C43" s="21" t="s">
        <v>23</v>
      </c>
      <c r="D43" s="22"/>
      <c r="E43" s="23"/>
      <c r="F43" s="7">
        <v>50417790.189999983</v>
      </c>
      <c r="G43" s="7">
        <f t="shared" si="0"/>
        <v>-8523038.9997776672</v>
      </c>
      <c r="H43" s="7">
        <v>41894751.190222315</v>
      </c>
    </row>
    <row r="44" spans="1:8" x14ac:dyDescent="0.25">
      <c r="A44" s="13" t="s">
        <v>1</v>
      </c>
      <c r="B44" s="14" t="s">
        <v>410</v>
      </c>
      <c r="C44" s="14" t="s">
        <v>410</v>
      </c>
      <c r="D44" s="24" t="s">
        <v>89</v>
      </c>
      <c r="E44" s="25"/>
      <c r="F44" s="4">
        <v>3209959.9899999998</v>
      </c>
      <c r="G44" s="4">
        <f t="shared" si="0"/>
        <v>992451.23622222012</v>
      </c>
      <c r="H44" s="4">
        <v>4202411.2262222199</v>
      </c>
    </row>
    <row r="45" spans="1:8" ht="15" customHeight="1" x14ac:dyDescent="0.25">
      <c r="A45" s="15" t="s">
        <v>1</v>
      </c>
      <c r="B45" s="16" t="s">
        <v>410</v>
      </c>
      <c r="C45" s="16" t="s">
        <v>410</v>
      </c>
      <c r="D45" s="16" t="s">
        <v>416</v>
      </c>
      <c r="E45" s="17" t="s">
        <v>323</v>
      </c>
      <c r="F45" s="5">
        <v>3209959.9899999998</v>
      </c>
      <c r="G45" s="5">
        <f t="shared" si="0"/>
        <v>992451.23622222012</v>
      </c>
      <c r="H45" s="5">
        <v>4202411.2262222199</v>
      </c>
    </row>
    <row r="46" spans="1:8" x14ac:dyDescent="0.25">
      <c r="A46" s="13" t="s">
        <v>1</v>
      </c>
      <c r="B46" s="14" t="s">
        <v>410</v>
      </c>
      <c r="C46" s="14" t="s">
        <v>412</v>
      </c>
      <c r="D46" s="24" t="s">
        <v>91</v>
      </c>
      <c r="E46" s="25"/>
      <c r="F46" s="4">
        <v>17712662.319999982</v>
      </c>
      <c r="G46" s="4">
        <f t="shared" si="0"/>
        <v>930647.67000007629</v>
      </c>
      <c r="H46" s="4">
        <v>18643309.990000058</v>
      </c>
    </row>
    <row r="47" spans="1:8" ht="15" customHeight="1" x14ac:dyDescent="0.25">
      <c r="A47" s="15" t="s">
        <v>1</v>
      </c>
      <c r="B47" s="16" t="s">
        <v>410</v>
      </c>
      <c r="C47" s="16" t="s">
        <v>412</v>
      </c>
      <c r="D47" s="16" t="s">
        <v>409</v>
      </c>
      <c r="E47" s="17" t="s">
        <v>324</v>
      </c>
      <c r="F47" s="5">
        <v>17712662.319999982</v>
      </c>
      <c r="G47" s="5">
        <f t="shared" si="0"/>
        <v>930647.67000007629</v>
      </c>
      <c r="H47" s="5">
        <v>18643309.990000058</v>
      </c>
    </row>
    <row r="48" spans="1:8" x14ac:dyDescent="0.25">
      <c r="A48" s="13" t="s">
        <v>1</v>
      </c>
      <c r="B48" s="14" t="s">
        <v>410</v>
      </c>
      <c r="C48" s="14" t="s">
        <v>413</v>
      </c>
      <c r="D48" s="24" t="s">
        <v>92</v>
      </c>
      <c r="E48" s="25"/>
      <c r="F48" s="4">
        <v>29495167.879999999</v>
      </c>
      <c r="G48" s="4">
        <f t="shared" si="0"/>
        <v>-10446137.905999962</v>
      </c>
      <c r="H48" s="4">
        <v>19049029.974000037</v>
      </c>
    </row>
    <row r="49" spans="1:8" ht="15" customHeight="1" x14ac:dyDescent="0.25">
      <c r="A49" s="15" t="s">
        <v>1</v>
      </c>
      <c r="B49" s="16" t="s">
        <v>410</v>
      </c>
      <c r="C49" s="16" t="s">
        <v>413</v>
      </c>
      <c r="D49" s="16" t="s">
        <v>416</v>
      </c>
      <c r="E49" s="17" t="s">
        <v>325</v>
      </c>
      <c r="F49" s="5">
        <v>29495167.879999999</v>
      </c>
      <c r="G49" s="5">
        <f t="shared" si="0"/>
        <v>-10446137.905999962</v>
      </c>
      <c r="H49" s="5">
        <v>19049029.974000037</v>
      </c>
    </row>
    <row r="50" spans="1:8" ht="15" customHeight="1" x14ac:dyDescent="0.25">
      <c r="A50" s="10" t="s">
        <v>2</v>
      </c>
      <c r="B50" s="26" t="s">
        <v>11</v>
      </c>
      <c r="C50" s="27"/>
      <c r="D50" s="27"/>
      <c r="E50" s="28"/>
      <c r="F50" s="3">
        <v>66520564.949999981</v>
      </c>
      <c r="G50" s="3">
        <f t="shared" si="0"/>
        <v>-22783059.271822199</v>
      </c>
      <c r="H50" s="3">
        <v>43737505.678177781</v>
      </c>
    </row>
    <row r="51" spans="1:8" ht="15" customHeight="1" x14ac:dyDescent="0.25">
      <c r="A51" s="11" t="s">
        <v>2</v>
      </c>
      <c r="B51" s="12" t="s">
        <v>410</v>
      </c>
      <c r="C51" s="21" t="s">
        <v>26</v>
      </c>
      <c r="D51" s="22"/>
      <c r="E51" s="23"/>
      <c r="F51" s="7">
        <v>44441787.149999984</v>
      </c>
      <c r="G51" s="7">
        <f t="shared" si="0"/>
        <v>-32091287.589999989</v>
      </c>
      <c r="H51" s="7">
        <v>12350499.559999993</v>
      </c>
    </row>
    <row r="52" spans="1:8" x14ac:dyDescent="0.25">
      <c r="A52" s="13" t="s">
        <v>2</v>
      </c>
      <c r="B52" s="14" t="s">
        <v>410</v>
      </c>
      <c r="C52" s="14" t="s">
        <v>414</v>
      </c>
      <c r="D52" s="24" t="s">
        <v>105</v>
      </c>
      <c r="E52" s="25"/>
      <c r="F52" s="4">
        <v>44441787.149999984</v>
      </c>
      <c r="G52" s="4">
        <f t="shared" si="0"/>
        <v>-32091287.589999989</v>
      </c>
      <c r="H52" s="4">
        <v>12350499.559999993</v>
      </c>
    </row>
    <row r="53" spans="1:8" ht="15" customHeight="1" x14ac:dyDescent="0.25">
      <c r="A53" s="15" t="s">
        <v>2</v>
      </c>
      <c r="B53" s="16" t="s">
        <v>410</v>
      </c>
      <c r="C53" s="16" t="s">
        <v>414</v>
      </c>
      <c r="D53" s="16" t="s">
        <v>409</v>
      </c>
      <c r="E53" s="17" t="s">
        <v>326</v>
      </c>
      <c r="F53" s="5">
        <v>44441787.149999984</v>
      </c>
      <c r="G53" s="5">
        <f t="shared" si="0"/>
        <v>-32091287.589999989</v>
      </c>
      <c r="H53" s="5">
        <v>12350499.559999993</v>
      </c>
    </row>
    <row r="54" spans="1:8" ht="15" customHeight="1" x14ac:dyDescent="0.25">
      <c r="A54" s="11" t="s">
        <v>2</v>
      </c>
      <c r="B54" s="12" t="s">
        <v>411</v>
      </c>
      <c r="C54" s="21" t="s">
        <v>27</v>
      </c>
      <c r="D54" s="22"/>
      <c r="E54" s="23"/>
      <c r="F54" s="7">
        <v>5008238.3100000015</v>
      </c>
      <c r="G54" s="7">
        <f t="shared" si="0"/>
        <v>5540454.4755555475</v>
      </c>
      <c r="H54" s="7">
        <v>10548692.785555549</v>
      </c>
    </row>
    <row r="55" spans="1:8" x14ac:dyDescent="0.25">
      <c r="A55" s="13" t="s">
        <v>2</v>
      </c>
      <c r="B55" s="14" t="s">
        <v>411</v>
      </c>
      <c r="C55" s="14" t="s">
        <v>414</v>
      </c>
      <c r="D55" s="24" t="s">
        <v>113</v>
      </c>
      <c r="E55" s="25"/>
      <c r="F55" s="4">
        <v>3949031.120000001</v>
      </c>
      <c r="G55" s="4">
        <f t="shared" si="0"/>
        <v>4942596.1855555493</v>
      </c>
      <c r="H55" s="4">
        <v>8891627.3055555504</v>
      </c>
    </row>
    <row r="56" spans="1:8" ht="15" customHeight="1" x14ac:dyDescent="0.25">
      <c r="A56" s="15" t="s">
        <v>2</v>
      </c>
      <c r="B56" s="16" t="s">
        <v>411</v>
      </c>
      <c r="C56" s="16" t="s">
        <v>414</v>
      </c>
      <c r="D56" s="16" t="s">
        <v>409</v>
      </c>
      <c r="E56" s="17" t="s">
        <v>327</v>
      </c>
      <c r="F56" s="5">
        <v>3949031.120000001</v>
      </c>
      <c r="G56" s="5">
        <f t="shared" si="0"/>
        <v>4942596.1855555493</v>
      </c>
      <c r="H56" s="5">
        <v>8891627.3055555504</v>
      </c>
    </row>
    <row r="57" spans="1:8" x14ac:dyDescent="0.25">
      <c r="A57" s="13" t="s">
        <v>2</v>
      </c>
      <c r="B57" s="14" t="s">
        <v>411</v>
      </c>
      <c r="C57" s="14" t="s">
        <v>416</v>
      </c>
      <c r="D57" s="24" t="s">
        <v>115</v>
      </c>
      <c r="E57" s="25"/>
      <c r="F57" s="4">
        <v>1059207.1900000004</v>
      </c>
      <c r="G57" s="4">
        <f t="shared" si="0"/>
        <v>597858.28999999911</v>
      </c>
      <c r="H57" s="4">
        <v>1657065.4799999995</v>
      </c>
    </row>
    <row r="58" spans="1:8" ht="15" customHeight="1" x14ac:dyDescent="0.25">
      <c r="A58" s="15" t="s">
        <v>2</v>
      </c>
      <c r="B58" s="16" t="s">
        <v>411</v>
      </c>
      <c r="C58" s="16" t="s">
        <v>416</v>
      </c>
      <c r="D58" s="16" t="s">
        <v>409</v>
      </c>
      <c r="E58" s="17" t="s">
        <v>328</v>
      </c>
      <c r="F58" s="5">
        <v>1059207.1900000004</v>
      </c>
      <c r="G58" s="5">
        <f t="shared" si="0"/>
        <v>597858.28999999911</v>
      </c>
      <c r="H58" s="5">
        <v>1657065.4799999995</v>
      </c>
    </row>
    <row r="59" spans="1:8" ht="15" customHeight="1" x14ac:dyDescent="0.25">
      <c r="A59" s="11" t="s">
        <v>2</v>
      </c>
      <c r="B59" s="12" t="s">
        <v>412</v>
      </c>
      <c r="C59" s="21" t="s">
        <v>427</v>
      </c>
      <c r="D59" s="22"/>
      <c r="E59" s="23"/>
      <c r="F59" s="7">
        <v>795314.88999999943</v>
      </c>
      <c r="G59" s="7">
        <f t="shared" si="0"/>
        <v>786858.429999999</v>
      </c>
      <c r="H59" s="7">
        <v>1582173.3199999984</v>
      </c>
    </row>
    <row r="60" spans="1:8" x14ac:dyDescent="0.25">
      <c r="A60" s="13" t="s">
        <v>2</v>
      </c>
      <c r="B60" s="14" t="s">
        <v>412</v>
      </c>
      <c r="C60" s="14" t="s">
        <v>410</v>
      </c>
      <c r="D60" s="24" t="s">
        <v>117</v>
      </c>
      <c r="E60" s="25"/>
      <c r="F60" s="4">
        <v>795314.88999999943</v>
      </c>
      <c r="G60" s="4">
        <f t="shared" si="0"/>
        <v>786858.429999999</v>
      </c>
      <c r="H60" s="4">
        <v>1582173.3199999984</v>
      </c>
    </row>
    <row r="61" spans="1:8" ht="15" customHeight="1" x14ac:dyDescent="0.25">
      <c r="A61" s="15" t="s">
        <v>2</v>
      </c>
      <c r="B61" s="16" t="s">
        <v>412</v>
      </c>
      <c r="C61" s="16" t="s">
        <v>410</v>
      </c>
      <c r="D61" s="16" t="s">
        <v>409</v>
      </c>
      <c r="E61" s="17" t="s">
        <v>330</v>
      </c>
      <c r="F61" s="5">
        <v>795314.88999999943</v>
      </c>
      <c r="G61" s="5">
        <f t="shared" si="0"/>
        <v>786858.429999999</v>
      </c>
      <c r="H61" s="5">
        <v>1582173.3199999984</v>
      </c>
    </row>
    <row r="62" spans="1:8" ht="15" customHeight="1" x14ac:dyDescent="0.25">
      <c r="A62" s="11" t="s">
        <v>2</v>
      </c>
      <c r="B62" s="12" t="s">
        <v>414</v>
      </c>
      <c r="C62" s="21" t="s">
        <v>30</v>
      </c>
      <c r="D62" s="22"/>
      <c r="E62" s="23"/>
      <c r="F62" s="7">
        <v>1229759.8099999994</v>
      </c>
      <c r="G62" s="7">
        <f t="shared" si="0"/>
        <v>2798069.7222222257</v>
      </c>
      <c r="H62" s="7">
        <v>4027829.5322222249</v>
      </c>
    </row>
    <row r="63" spans="1:8" x14ac:dyDescent="0.25">
      <c r="A63" s="13" t="s">
        <v>2</v>
      </c>
      <c r="B63" s="14" t="s">
        <v>414</v>
      </c>
      <c r="C63" s="14" t="s">
        <v>409</v>
      </c>
      <c r="D63" s="24" t="s">
        <v>124</v>
      </c>
      <c r="E63" s="25"/>
      <c r="F63" s="4">
        <v>43471.56</v>
      </c>
      <c r="G63" s="4">
        <f t="shared" si="0"/>
        <v>-43471.56</v>
      </c>
      <c r="H63" s="4">
        <v>0</v>
      </c>
    </row>
    <row r="64" spans="1:8" ht="15" customHeight="1" x14ac:dyDescent="0.25">
      <c r="A64" s="15" t="s">
        <v>2</v>
      </c>
      <c r="B64" s="16" t="s">
        <v>414</v>
      </c>
      <c r="C64" s="16" t="s">
        <v>409</v>
      </c>
      <c r="D64" s="16" t="s">
        <v>409</v>
      </c>
      <c r="E64" s="17" t="s">
        <v>331</v>
      </c>
      <c r="F64" s="5">
        <v>43471.56</v>
      </c>
      <c r="G64" s="5">
        <f t="shared" si="0"/>
        <v>-43471.56</v>
      </c>
      <c r="H64" s="5">
        <v>0</v>
      </c>
    </row>
    <row r="65" spans="1:8" x14ac:dyDescent="0.25">
      <c r="A65" s="13" t="s">
        <v>2</v>
      </c>
      <c r="B65" s="14" t="s">
        <v>414</v>
      </c>
      <c r="C65" s="14" t="s">
        <v>410</v>
      </c>
      <c r="D65" s="24" t="s">
        <v>125</v>
      </c>
      <c r="E65" s="25"/>
      <c r="F65" s="4">
        <v>1186288.2499999993</v>
      </c>
      <c r="G65" s="4">
        <f t="shared" si="0"/>
        <v>2841541.2822222253</v>
      </c>
      <c r="H65" s="4">
        <v>4027829.5322222249</v>
      </c>
    </row>
    <row r="66" spans="1:8" ht="15" customHeight="1" x14ac:dyDescent="0.25">
      <c r="A66" s="15" t="s">
        <v>2</v>
      </c>
      <c r="B66" s="16" t="s">
        <v>414</v>
      </c>
      <c r="C66" s="16" t="s">
        <v>410</v>
      </c>
      <c r="D66" s="16" t="s">
        <v>409</v>
      </c>
      <c r="E66" s="17" t="s">
        <v>332</v>
      </c>
      <c r="F66" s="5">
        <v>1186288.2499999993</v>
      </c>
      <c r="G66" s="5">
        <f t="shared" si="0"/>
        <v>2841541.2822222253</v>
      </c>
      <c r="H66" s="5">
        <v>4027829.5322222249</v>
      </c>
    </row>
    <row r="67" spans="1:8" ht="15" customHeight="1" x14ac:dyDescent="0.25">
      <c r="A67" s="11" t="s">
        <v>2</v>
      </c>
      <c r="B67" s="12" t="s">
        <v>415</v>
      </c>
      <c r="C67" s="21" t="s">
        <v>31</v>
      </c>
      <c r="D67" s="22"/>
      <c r="E67" s="23"/>
      <c r="F67" s="7">
        <v>15045464.789999995</v>
      </c>
      <c r="G67" s="7">
        <f t="shared" si="0"/>
        <v>182845.6904000137</v>
      </c>
      <c r="H67" s="7">
        <v>15228310.480400009</v>
      </c>
    </row>
    <row r="68" spans="1:8" x14ac:dyDescent="0.25">
      <c r="A68" s="13" t="s">
        <v>2</v>
      </c>
      <c r="B68" s="14" t="s">
        <v>415</v>
      </c>
      <c r="C68" s="14" t="s">
        <v>409</v>
      </c>
      <c r="D68" s="24" t="s">
        <v>130</v>
      </c>
      <c r="E68" s="25"/>
      <c r="F68" s="4">
        <v>4555587.2599999979</v>
      </c>
      <c r="G68" s="4">
        <f t="shared" si="0"/>
        <v>434285.8104000045</v>
      </c>
      <c r="H68" s="4">
        <v>4989873.0704000024</v>
      </c>
    </row>
    <row r="69" spans="1:8" ht="15" customHeight="1" x14ac:dyDescent="0.25">
      <c r="A69" s="15" t="s">
        <v>2</v>
      </c>
      <c r="B69" s="16" t="s">
        <v>415</v>
      </c>
      <c r="C69" s="16" t="s">
        <v>409</v>
      </c>
      <c r="D69" s="16" t="s">
        <v>409</v>
      </c>
      <c r="E69" s="17" t="s">
        <v>333</v>
      </c>
      <c r="F69" s="5">
        <v>4555587.2599999979</v>
      </c>
      <c r="G69" s="5">
        <f t="shared" si="0"/>
        <v>434285.8104000045</v>
      </c>
      <c r="H69" s="5">
        <v>4989873.0704000024</v>
      </c>
    </row>
    <row r="70" spans="1:8" x14ac:dyDescent="0.25">
      <c r="A70" s="13" t="s">
        <v>2</v>
      </c>
      <c r="B70" s="14" t="s">
        <v>415</v>
      </c>
      <c r="C70" s="14" t="s">
        <v>414</v>
      </c>
      <c r="D70" s="24" t="s">
        <v>135</v>
      </c>
      <c r="E70" s="25"/>
      <c r="F70" s="4">
        <v>8426536.5800000001</v>
      </c>
      <c r="G70" s="4">
        <f t="shared" ref="G70:G133" si="1">H70-F70</f>
        <v>-1151042.4899999909</v>
      </c>
      <c r="H70" s="4">
        <v>7275494.0900000092</v>
      </c>
    </row>
    <row r="71" spans="1:8" ht="15" customHeight="1" x14ac:dyDescent="0.25">
      <c r="A71" s="15" t="s">
        <v>2</v>
      </c>
      <c r="B71" s="16" t="s">
        <v>415</v>
      </c>
      <c r="C71" s="16" t="s">
        <v>414</v>
      </c>
      <c r="D71" s="16" t="s">
        <v>409</v>
      </c>
      <c r="E71" s="17" t="s">
        <v>334</v>
      </c>
      <c r="F71" s="5">
        <v>8002593.8100000005</v>
      </c>
      <c r="G71" s="5">
        <f t="shared" si="1"/>
        <v>-1800873.109999991</v>
      </c>
      <c r="H71" s="5">
        <v>6201720.7000000095</v>
      </c>
    </row>
    <row r="72" spans="1:8" ht="15" customHeight="1" x14ac:dyDescent="0.25">
      <c r="A72" s="15" t="s">
        <v>2</v>
      </c>
      <c r="B72" s="16" t="s">
        <v>415</v>
      </c>
      <c r="C72" s="16" t="s">
        <v>414</v>
      </c>
      <c r="D72" s="16" t="s">
        <v>410</v>
      </c>
      <c r="E72" s="17" t="s">
        <v>335</v>
      </c>
      <c r="F72" s="5">
        <v>423942.76999999996</v>
      </c>
      <c r="G72" s="5">
        <f t="shared" si="1"/>
        <v>649830.61999999941</v>
      </c>
      <c r="H72" s="5">
        <v>1073773.3899999994</v>
      </c>
    </row>
    <row r="73" spans="1:8" x14ac:dyDescent="0.25">
      <c r="A73" s="13" t="s">
        <v>2</v>
      </c>
      <c r="B73" s="14" t="s">
        <v>415</v>
      </c>
      <c r="C73" s="14" t="s">
        <v>415</v>
      </c>
      <c r="D73" s="24" t="s">
        <v>136</v>
      </c>
      <c r="E73" s="25"/>
      <c r="F73" s="4">
        <v>2063340.9499999983</v>
      </c>
      <c r="G73" s="4">
        <f t="shared" si="1"/>
        <v>899602.37000000058</v>
      </c>
      <c r="H73" s="4">
        <v>2962943.3199999989</v>
      </c>
    </row>
    <row r="74" spans="1:8" ht="15" customHeight="1" x14ac:dyDescent="0.25">
      <c r="A74" s="15" t="s">
        <v>2</v>
      </c>
      <c r="B74" s="16" t="s">
        <v>415</v>
      </c>
      <c r="C74" s="16" t="s">
        <v>415</v>
      </c>
      <c r="D74" s="16" t="s">
        <v>409</v>
      </c>
      <c r="E74" s="17" t="s">
        <v>336</v>
      </c>
      <c r="F74" s="5">
        <v>2063340.9499999983</v>
      </c>
      <c r="G74" s="5">
        <f t="shared" si="1"/>
        <v>899602.37000000058</v>
      </c>
      <c r="H74" s="5">
        <v>2962943.3199999989</v>
      </c>
    </row>
    <row r="75" spans="1:8" ht="15" customHeight="1" x14ac:dyDescent="0.25">
      <c r="A75" s="10" t="s">
        <v>3</v>
      </c>
      <c r="B75" s="26" t="s">
        <v>12</v>
      </c>
      <c r="C75" s="27"/>
      <c r="D75" s="27"/>
      <c r="E75" s="28"/>
      <c r="F75" s="3">
        <v>8122233.9399999958</v>
      </c>
      <c r="G75" s="3">
        <f t="shared" si="1"/>
        <v>5328309.9200000018</v>
      </c>
      <c r="H75" s="3">
        <v>13450543.859999998</v>
      </c>
    </row>
    <row r="76" spans="1:8" ht="15" customHeight="1" x14ac:dyDescent="0.25">
      <c r="A76" s="11" t="s">
        <v>3</v>
      </c>
      <c r="B76" s="12" t="s">
        <v>412</v>
      </c>
      <c r="C76" s="21" t="s">
        <v>35</v>
      </c>
      <c r="D76" s="22"/>
      <c r="E76" s="23"/>
      <c r="F76" s="7">
        <v>8122233.9399999958</v>
      </c>
      <c r="G76" s="7">
        <f t="shared" si="1"/>
        <v>5328309.9200000018</v>
      </c>
      <c r="H76" s="7">
        <v>13450543.859999998</v>
      </c>
    </row>
    <row r="77" spans="1:8" x14ac:dyDescent="0.25">
      <c r="A77" s="13" t="s">
        <v>3</v>
      </c>
      <c r="B77" s="14" t="s">
        <v>412</v>
      </c>
      <c r="C77" s="14" t="s">
        <v>413</v>
      </c>
      <c r="D77" s="24" t="s">
        <v>162</v>
      </c>
      <c r="E77" s="25"/>
      <c r="F77" s="4">
        <v>8122233.9399999958</v>
      </c>
      <c r="G77" s="4">
        <f t="shared" si="1"/>
        <v>5328309.9200000018</v>
      </c>
      <c r="H77" s="4">
        <v>13450543.859999998</v>
      </c>
    </row>
    <row r="78" spans="1:8" ht="15" customHeight="1" x14ac:dyDescent="0.25">
      <c r="A78" s="15" t="s">
        <v>3</v>
      </c>
      <c r="B78" s="16" t="s">
        <v>412</v>
      </c>
      <c r="C78" s="16" t="s">
        <v>413</v>
      </c>
      <c r="D78" s="16" t="s">
        <v>410</v>
      </c>
      <c r="E78" s="17" t="s">
        <v>337</v>
      </c>
      <c r="F78" s="5">
        <v>8122233.9399999958</v>
      </c>
      <c r="G78" s="5">
        <f t="shared" si="1"/>
        <v>5328309.9200000018</v>
      </c>
      <c r="H78" s="5">
        <v>13450543.859999998</v>
      </c>
    </row>
    <row r="79" spans="1:8" ht="15" customHeight="1" x14ac:dyDescent="0.25">
      <c r="A79" s="10" t="s">
        <v>4</v>
      </c>
      <c r="B79" s="26" t="s">
        <v>13</v>
      </c>
      <c r="C79" s="27"/>
      <c r="D79" s="27"/>
      <c r="E79" s="28"/>
      <c r="F79" s="3">
        <v>619593125.33999979</v>
      </c>
      <c r="G79" s="3">
        <f t="shared" si="1"/>
        <v>169241218.14909923</v>
      </c>
      <c r="H79" s="3">
        <v>788834343.48909903</v>
      </c>
    </row>
    <row r="80" spans="1:8" ht="15" customHeight="1" x14ac:dyDescent="0.25">
      <c r="A80" s="11" t="s">
        <v>4</v>
      </c>
      <c r="B80" s="12" t="s">
        <v>409</v>
      </c>
      <c r="C80" s="21" t="s">
        <v>36</v>
      </c>
      <c r="D80" s="22"/>
      <c r="E80" s="23"/>
      <c r="F80" s="7">
        <v>394687520.31999987</v>
      </c>
      <c r="G80" s="7">
        <f t="shared" si="1"/>
        <v>68313826.996800125</v>
      </c>
      <c r="H80" s="7">
        <v>463001347.3168</v>
      </c>
    </row>
    <row r="81" spans="1:8" x14ac:dyDescent="0.25">
      <c r="A81" s="13" t="s">
        <v>4</v>
      </c>
      <c r="B81" s="14" t="s">
        <v>409</v>
      </c>
      <c r="C81" s="14" t="s">
        <v>412</v>
      </c>
      <c r="D81" s="24" t="s">
        <v>167</v>
      </c>
      <c r="E81" s="25"/>
      <c r="F81" s="4">
        <v>394687520.31999987</v>
      </c>
      <c r="G81" s="4">
        <f t="shared" si="1"/>
        <v>68313826.996800125</v>
      </c>
      <c r="H81" s="4">
        <v>463001347.3168</v>
      </c>
    </row>
    <row r="82" spans="1:8" ht="15" customHeight="1" x14ac:dyDescent="0.25">
      <c r="A82" s="15" t="s">
        <v>4</v>
      </c>
      <c r="B82" s="16" t="s">
        <v>409</v>
      </c>
      <c r="C82" s="16" t="s">
        <v>412</v>
      </c>
      <c r="D82" s="16" t="s">
        <v>409</v>
      </c>
      <c r="E82" s="17" t="s">
        <v>338</v>
      </c>
      <c r="F82" s="5">
        <v>295076716.40999997</v>
      </c>
      <c r="G82" s="5">
        <f t="shared" si="1"/>
        <v>16519843.210000157</v>
      </c>
      <c r="H82" s="5">
        <v>311596559.62000012</v>
      </c>
    </row>
    <row r="83" spans="1:8" ht="15" customHeight="1" x14ac:dyDescent="0.25">
      <c r="A83" s="15" t="s">
        <v>4</v>
      </c>
      <c r="B83" s="16" t="s">
        <v>409</v>
      </c>
      <c r="C83" s="16" t="s">
        <v>412</v>
      </c>
      <c r="D83" s="16" t="s">
        <v>410</v>
      </c>
      <c r="E83" s="17" t="s">
        <v>339</v>
      </c>
      <c r="F83" s="5">
        <v>98456295.199999943</v>
      </c>
      <c r="G83" s="5">
        <f t="shared" si="1"/>
        <v>46215817.086799905</v>
      </c>
      <c r="H83" s="5">
        <v>144672112.28679985</v>
      </c>
    </row>
    <row r="84" spans="1:8" ht="15" customHeight="1" x14ac:dyDescent="0.25">
      <c r="A84" s="15" t="s">
        <v>4</v>
      </c>
      <c r="B84" s="16" t="s">
        <v>409</v>
      </c>
      <c r="C84" s="16" t="s">
        <v>412</v>
      </c>
      <c r="D84" s="16" t="s">
        <v>411</v>
      </c>
      <c r="E84" s="17" t="s">
        <v>340</v>
      </c>
      <c r="F84" s="5">
        <v>1154508.7100000002</v>
      </c>
      <c r="G84" s="5">
        <f t="shared" si="1"/>
        <v>5578166.7000000011</v>
      </c>
      <c r="H84" s="5">
        <v>6732675.4100000011</v>
      </c>
    </row>
    <row r="85" spans="1:8" ht="15" customHeight="1" x14ac:dyDescent="0.25">
      <c r="A85" s="11" t="s">
        <v>4</v>
      </c>
      <c r="B85" s="12" t="s">
        <v>410</v>
      </c>
      <c r="C85" s="21" t="s">
        <v>37</v>
      </c>
      <c r="D85" s="22"/>
      <c r="E85" s="23"/>
      <c r="F85" s="7">
        <v>36719766.529999994</v>
      </c>
      <c r="G85" s="7">
        <f t="shared" si="1"/>
        <v>23891530.172800012</v>
      </c>
      <c r="H85" s="7">
        <v>60611296.702800006</v>
      </c>
    </row>
    <row r="86" spans="1:8" x14ac:dyDescent="0.25">
      <c r="A86" s="13" t="s">
        <v>4</v>
      </c>
      <c r="B86" s="14" t="s">
        <v>410</v>
      </c>
      <c r="C86" s="14" t="s">
        <v>409</v>
      </c>
      <c r="D86" s="24" t="s">
        <v>168</v>
      </c>
      <c r="E86" s="25"/>
      <c r="F86" s="4">
        <v>15651325.880000003</v>
      </c>
      <c r="G86" s="4">
        <f t="shared" si="1"/>
        <v>16591923.5528</v>
      </c>
      <c r="H86" s="4">
        <v>32243249.432800002</v>
      </c>
    </row>
    <row r="87" spans="1:8" ht="15" customHeight="1" x14ac:dyDescent="0.25">
      <c r="A87" s="15" t="s">
        <v>4</v>
      </c>
      <c r="B87" s="16" t="s">
        <v>410</v>
      </c>
      <c r="C87" s="16" t="s">
        <v>409</v>
      </c>
      <c r="D87" s="16" t="s">
        <v>409</v>
      </c>
      <c r="E87" s="17" t="s">
        <v>341</v>
      </c>
      <c r="F87" s="5">
        <v>15651325.880000003</v>
      </c>
      <c r="G87" s="5">
        <f t="shared" si="1"/>
        <v>16591923.5528</v>
      </c>
      <c r="H87" s="5">
        <v>32243249.432800002</v>
      </c>
    </row>
    <row r="88" spans="1:8" x14ac:dyDescent="0.25">
      <c r="A88" s="13" t="s">
        <v>4</v>
      </c>
      <c r="B88" s="14" t="s">
        <v>410</v>
      </c>
      <c r="C88" s="14" t="s">
        <v>411</v>
      </c>
      <c r="D88" s="24" t="s">
        <v>170</v>
      </c>
      <c r="E88" s="25"/>
      <c r="F88" s="4">
        <v>21068440.649999995</v>
      </c>
      <c r="G88" s="4">
        <f t="shared" si="1"/>
        <v>7299606.6200000122</v>
      </c>
      <c r="H88" s="4">
        <v>28368047.270000007</v>
      </c>
    </row>
    <row r="89" spans="1:8" ht="15" customHeight="1" x14ac:dyDescent="0.25">
      <c r="A89" s="15" t="s">
        <v>4</v>
      </c>
      <c r="B89" s="16" t="s">
        <v>410</v>
      </c>
      <c r="C89" s="16" t="s">
        <v>411</v>
      </c>
      <c r="D89" s="16" t="s">
        <v>410</v>
      </c>
      <c r="E89" s="17" t="s">
        <v>342</v>
      </c>
      <c r="F89" s="5">
        <v>20887437.969999995</v>
      </c>
      <c r="G89" s="5">
        <f t="shared" si="1"/>
        <v>279626.09000001475</v>
      </c>
      <c r="H89" s="5">
        <v>21167064.06000001</v>
      </c>
    </row>
    <row r="90" spans="1:8" ht="15" customHeight="1" x14ac:dyDescent="0.25">
      <c r="A90" s="15" t="s">
        <v>4</v>
      </c>
      <c r="B90" s="16" t="s">
        <v>410</v>
      </c>
      <c r="C90" s="16" t="s">
        <v>411</v>
      </c>
      <c r="D90" s="16" t="s">
        <v>411</v>
      </c>
      <c r="E90" s="17" t="s">
        <v>343</v>
      </c>
      <c r="F90" s="5">
        <v>181002.68</v>
      </c>
      <c r="G90" s="5">
        <f t="shared" si="1"/>
        <v>7019980.5299999965</v>
      </c>
      <c r="H90" s="5">
        <v>7200983.2099999962</v>
      </c>
    </row>
    <row r="91" spans="1:8" ht="15" customHeight="1" x14ac:dyDescent="0.25">
      <c r="A91" s="11" t="s">
        <v>4</v>
      </c>
      <c r="B91" s="12" t="s">
        <v>411</v>
      </c>
      <c r="C91" s="21" t="s">
        <v>38</v>
      </c>
      <c r="D91" s="22"/>
      <c r="E91" s="23"/>
      <c r="F91" s="7">
        <v>22097379.719999932</v>
      </c>
      <c r="G91" s="7">
        <f t="shared" si="1"/>
        <v>13971285.435555972</v>
      </c>
      <c r="H91" s="7">
        <v>36068665.155555904</v>
      </c>
    </row>
    <row r="92" spans="1:8" x14ac:dyDescent="0.25">
      <c r="A92" s="13" t="s">
        <v>4</v>
      </c>
      <c r="B92" s="14" t="s">
        <v>411</v>
      </c>
      <c r="C92" s="14" t="s">
        <v>411</v>
      </c>
      <c r="D92" s="24" t="s">
        <v>173</v>
      </c>
      <c r="E92" s="25"/>
      <c r="F92" s="4">
        <v>21141367.189999931</v>
      </c>
      <c r="G92" s="4">
        <f t="shared" si="1"/>
        <v>14796574.905555971</v>
      </c>
      <c r="H92" s="4">
        <v>35937942.095555902</v>
      </c>
    </row>
    <row r="93" spans="1:8" ht="15" customHeight="1" x14ac:dyDescent="0.25">
      <c r="A93" s="15" t="s">
        <v>4</v>
      </c>
      <c r="B93" s="16" t="s">
        <v>411</v>
      </c>
      <c r="C93" s="16" t="s">
        <v>411</v>
      </c>
      <c r="D93" s="16" t="s">
        <v>409</v>
      </c>
      <c r="E93" s="17" t="s">
        <v>344</v>
      </c>
      <c r="F93" s="5">
        <v>14022689.059999928</v>
      </c>
      <c r="G93" s="5">
        <f t="shared" si="1"/>
        <v>12239185.825555969</v>
      </c>
      <c r="H93" s="5">
        <v>26261874.885555897</v>
      </c>
    </row>
    <row r="94" spans="1:8" ht="15" customHeight="1" x14ac:dyDescent="0.25">
      <c r="A94" s="15" t="s">
        <v>4</v>
      </c>
      <c r="B94" s="16" t="s">
        <v>411</v>
      </c>
      <c r="C94" s="16" t="s">
        <v>411</v>
      </c>
      <c r="D94" s="16" t="s">
        <v>410</v>
      </c>
      <c r="E94" s="17" t="s">
        <v>345</v>
      </c>
      <c r="F94" s="5">
        <v>7118678.1300000027</v>
      </c>
      <c r="G94" s="5">
        <f t="shared" si="1"/>
        <v>2557389.0800000019</v>
      </c>
      <c r="H94" s="5">
        <v>9676067.2100000046</v>
      </c>
    </row>
    <row r="95" spans="1:8" x14ac:dyDescent="0.25">
      <c r="A95" s="13" t="s">
        <v>4</v>
      </c>
      <c r="B95" s="14" t="s">
        <v>411</v>
      </c>
      <c r="C95" s="14" t="s">
        <v>412</v>
      </c>
      <c r="D95" s="24" t="s">
        <v>174</v>
      </c>
      <c r="E95" s="25"/>
      <c r="F95" s="4">
        <v>956012.53000000038</v>
      </c>
      <c r="G95" s="4">
        <f t="shared" si="1"/>
        <v>-825289.47000000032</v>
      </c>
      <c r="H95" s="4">
        <v>130723.06000000001</v>
      </c>
    </row>
    <row r="96" spans="1:8" ht="15" customHeight="1" x14ac:dyDescent="0.25">
      <c r="A96" s="15" t="s">
        <v>4</v>
      </c>
      <c r="B96" s="16" t="s">
        <v>411</v>
      </c>
      <c r="C96" s="16" t="s">
        <v>412</v>
      </c>
      <c r="D96" s="16" t="s">
        <v>409</v>
      </c>
      <c r="E96" s="17" t="s">
        <v>346</v>
      </c>
      <c r="F96" s="5">
        <v>956012.53000000038</v>
      </c>
      <c r="G96" s="5">
        <f t="shared" si="1"/>
        <v>-825289.47000000032</v>
      </c>
      <c r="H96" s="5">
        <v>130723.06000000001</v>
      </c>
    </row>
    <row r="97" spans="1:8" ht="15" customHeight="1" x14ac:dyDescent="0.25">
      <c r="A97" s="11" t="s">
        <v>4</v>
      </c>
      <c r="B97" s="12" t="s">
        <v>412</v>
      </c>
      <c r="C97" s="21" t="s">
        <v>39</v>
      </c>
      <c r="D97" s="22"/>
      <c r="E97" s="23"/>
      <c r="F97" s="7">
        <v>7657776.1799999988</v>
      </c>
      <c r="G97" s="7">
        <f t="shared" si="1"/>
        <v>3228047.3800000222</v>
      </c>
      <c r="H97" s="7">
        <v>10885823.560000021</v>
      </c>
    </row>
    <row r="98" spans="1:8" x14ac:dyDescent="0.25">
      <c r="A98" s="13" t="s">
        <v>4</v>
      </c>
      <c r="B98" s="14" t="s">
        <v>412</v>
      </c>
      <c r="C98" s="14" t="s">
        <v>411</v>
      </c>
      <c r="D98" s="24" t="s">
        <v>178</v>
      </c>
      <c r="E98" s="25"/>
      <c r="F98" s="4">
        <v>5322916.4799999986</v>
      </c>
      <c r="G98" s="4">
        <f t="shared" si="1"/>
        <v>2992753.7800000198</v>
      </c>
      <c r="H98" s="4">
        <v>8315670.2600000184</v>
      </c>
    </row>
    <row r="99" spans="1:8" ht="15" customHeight="1" x14ac:dyDescent="0.25">
      <c r="A99" s="15" t="s">
        <v>4</v>
      </c>
      <c r="B99" s="16" t="s">
        <v>412</v>
      </c>
      <c r="C99" s="16" t="s">
        <v>411</v>
      </c>
      <c r="D99" s="16" t="s">
        <v>409</v>
      </c>
      <c r="E99" s="17" t="s">
        <v>347</v>
      </c>
      <c r="F99" s="5">
        <v>4827929.3699999982</v>
      </c>
      <c r="G99" s="5">
        <f t="shared" si="1"/>
        <v>1809081.5800000187</v>
      </c>
      <c r="H99" s="5">
        <v>6637010.950000017</v>
      </c>
    </row>
    <row r="100" spans="1:8" ht="15" customHeight="1" x14ac:dyDescent="0.25">
      <c r="A100" s="15" t="s">
        <v>4</v>
      </c>
      <c r="B100" s="16" t="s">
        <v>412</v>
      </c>
      <c r="C100" s="16" t="s">
        <v>411</v>
      </c>
      <c r="D100" s="16" t="s">
        <v>410</v>
      </c>
      <c r="E100" s="17" t="s">
        <v>348</v>
      </c>
      <c r="F100" s="5">
        <v>494987.11000000016</v>
      </c>
      <c r="G100" s="5">
        <f t="shared" si="1"/>
        <v>1183672.2000000014</v>
      </c>
      <c r="H100" s="5">
        <v>1678659.3100000015</v>
      </c>
    </row>
    <row r="101" spans="1:8" x14ac:dyDescent="0.25">
      <c r="A101" s="13" t="s">
        <v>4</v>
      </c>
      <c r="B101" s="14" t="s">
        <v>412</v>
      </c>
      <c r="C101" s="14" t="s">
        <v>412</v>
      </c>
      <c r="D101" s="24" t="s">
        <v>179</v>
      </c>
      <c r="E101" s="25"/>
      <c r="F101" s="4">
        <v>2334859.7000000002</v>
      </c>
      <c r="G101" s="4">
        <f t="shared" si="1"/>
        <v>235293.60000000149</v>
      </c>
      <c r="H101" s="4">
        <v>2570153.3000000017</v>
      </c>
    </row>
    <row r="102" spans="1:8" ht="15" customHeight="1" x14ac:dyDescent="0.25">
      <c r="A102" s="15" t="s">
        <v>4</v>
      </c>
      <c r="B102" s="16" t="s">
        <v>412</v>
      </c>
      <c r="C102" s="16" t="s">
        <v>412</v>
      </c>
      <c r="D102" s="16" t="s">
        <v>409</v>
      </c>
      <c r="E102" s="17" t="s">
        <v>349</v>
      </c>
      <c r="F102" s="5">
        <v>2334859.7000000002</v>
      </c>
      <c r="G102" s="5">
        <f t="shared" si="1"/>
        <v>235293.60000000149</v>
      </c>
      <c r="H102" s="5">
        <v>2570153.3000000017</v>
      </c>
    </row>
    <row r="103" spans="1:8" ht="15" customHeight="1" x14ac:dyDescent="0.25">
      <c r="A103" s="11" t="s">
        <v>4</v>
      </c>
      <c r="B103" s="12" t="s">
        <v>413</v>
      </c>
      <c r="C103" s="21" t="s">
        <v>40</v>
      </c>
      <c r="D103" s="22"/>
      <c r="E103" s="23"/>
      <c r="F103" s="7">
        <v>871325.98999999976</v>
      </c>
      <c r="G103" s="7">
        <f t="shared" si="1"/>
        <v>1017512.1899999995</v>
      </c>
      <c r="H103" s="7">
        <v>1888838.1799999992</v>
      </c>
    </row>
    <row r="104" spans="1:8" x14ac:dyDescent="0.25">
      <c r="A104" s="13" t="s">
        <v>4</v>
      </c>
      <c r="B104" s="14" t="s">
        <v>413</v>
      </c>
      <c r="C104" s="14" t="s">
        <v>411</v>
      </c>
      <c r="D104" s="24" t="s">
        <v>182</v>
      </c>
      <c r="E104" s="25"/>
      <c r="F104" s="4">
        <v>871325.98999999976</v>
      </c>
      <c r="G104" s="4">
        <f t="shared" si="1"/>
        <v>1017512.1899999995</v>
      </c>
      <c r="H104" s="4">
        <v>1888838.1799999992</v>
      </c>
    </row>
    <row r="105" spans="1:8" ht="15" customHeight="1" x14ac:dyDescent="0.25">
      <c r="A105" s="15" t="s">
        <v>4</v>
      </c>
      <c r="B105" s="16" t="s">
        <v>413</v>
      </c>
      <c r="C105" s="16" t="s">
        <v>411</v>
      </c>
      <c r="D105" s="16" t="s">
        <v>409</v>
      </c>
      <c r="E105" s="17" t="s">
        <v>350</v>
      </c>
      <c r="F105" s="5">
        <v>871325.98999999976</v>
      </c>
      <c r="G105" s="5">
        <f t="shared" si="1"/>
        <v>1017512.1899999995</v>
      </c>
      <c r="H105" s="5">
        <v>1888838.1799999992</v>
      </c>
    </row>
    <row r="106" spans="1:8" ht="15" customHeight="1" x14ac:dyDescent="0.25">
      <c r="A106" s="11" t="s">
        <v>4</v>
      </c>
      <c r="B106" s="12" t="s">
        <v>414</v>
      </c>
      <c r="C106" s="21" t="s">
        <v>41</v>
      </c>
      <c r="D106" s="22"/>
      <c r="E106" s="23"/>
      <c r="F106" s="7">
        <v>14871035.719999995</v>
      </c>
      <c r="G106" s="7">
        <f t="shared" si="1"/>
        <v>32648502.361827057</v>
      </c>
      <c r="H106" s="7">
        <v>47519538.081827052</v>
      </c>
    </row>
    <row r="107" spans="1:8" x14ac:dyDescent="0.25">
      <c r="A107" s="13" t="s">
        <v>4</v>
      </c>
      <c r="B107" s="14" t="s">
        <v>414</v>
      </c>
      <c r="C107" s="14" t="s">
        <v>411</v>
      </c>
      <c r="D107" s="24" t="s">
        <v>186</v>
      </c>
      <c r="E107" s="25"/>
      <c r="F107" s="4">
        <v>8331513.1499999994</v>
      </c>
      <c r="G107" s="4">
        <f t="shared" si="1"/>
        <v>3101572.4300000062</v>
      </c>
      <c r="H107" s="4">
        <v>11433085.580000006</v>
      </c>
    </row>
    <row r="108" spans="1:8" ht="15" customHeight="1" x14ac:dyDescent="0.25">
      <c r="A108" s="15" t="s">
        <v>4</v>
      </c>
      <c r="B108" s="16" t="s">
        <v>414</v>
      </c>
      <c r="C108" s="16" t="s">
        <v>411</v>
      </c>
      <c r="D108" s="16" t="s">
        <v>413</v>
      </c>
      <c r="E108" s="17" t="s">
        <v>351</v>
      </c>
      <c r="F108" s="5">
        <v>4869449.0999999996</v>
      </c>
      <c r="G108" s="5">
        <f t="shared" si="1"/>
        <v>1550007.8000000035</v>
      </c>
      <c r="H108" s="5">
        <v>6419456.9000000032</v>
      </c>
    </row>
    <row r="109" spans="1:8" ht="15" customHeight="1" x14ac:dyDescent="0.25">
      <c r="A109" s="15" t="s">
        <v>4</v>
      </c>
      <c r="B109" s="16" t="s">
        <v>414</v>
      </c>
      <c r="C109" s="16" t="s">
        <v>411</v>
      </c>
      <c r="D109" s="16" t="s">
        <v>414</v>
      </c>
      <c r="E109" s="17" t="s">
        <v>352</v>
      </c>
      <c r="F109" s="5">
        <v>3462064.05</v>
      </c>
      <c r="G109" s="5">
        <f t="shared" si="1"/>
        <v>1551564.6300000036</v>
      </c>
      <c r="H109" s="5">
        <v>5013628.6800000034</v>
      </c>
    </row>
    <row r="110" spans="1:8" x14ac:dyDescent="0.25">
      <c r="A110" s="13" t="s">
        <v>4</v>
      </c>
      <c r="B110" s="14" t="s">
        <v>414</v>
      </c>
      <c r="C110" s="14" t="s">
        <v>413</v>
      </c>
      <c r="D110" s="24" t="s">
        <v>188</v>
      </c>
      <c r="E110" s="25"/>
      <c r="F110" s="4">
        <v>6539522.5699999966</v>
      </c>
      <c r="G110" s="4">
        <f t="shared" si="1"/>
        <v>29546929.93182705</v>
      </c>
      <c r="H110" s="4">
        <v>36086452.501827046</v>
      </c>
    </row>
    <row r="111" spans="1:8" ht="15" customHeight="1" x14ac:dyDescent="0.25">
      <c r="A111" s="15" t="s">
        <v>4</v>
      </c>
      <c r="B111" s="16" t="s">
        <v>414</v>
      </c>
      <c r="C111" s="16" t="s">
        <v>413</v>
      </c>
      <c r="D111" s="16" t="s">
        <v>411</v>
      </c>
      <c r="E111" s="17" t="s">
        <v>353</v>
      </c>
      <c r="F111" s="5">
        <v>349561.38</v>
      </c>
      <c r="G111" s="5">
        <f t="shared" si="1"/>
        <v>1207610.7000000011</v>
      </c>
      <c r="H111" s="5">
        <v>1557172.0800000012</v>
      </c>
    </row>
    <row r="112" spans="1:8" ht="15" customHeight="1" x14ac:dyDescent="0.25">
      <c r="A112" s="15" t="s">
        <v>4</v>
      </c>
      <c r="B112" s="16" t="s">
        <v>414</v>
      </c>
      <c r="C112" s="16" t="s">
        <v>413</v>
      </c>
      <c r="D112" s="16" t="s">
        <v>413</v>
      </c>
      <c r="E112" s="17" t="s">
        <v>354</v>
      </c>
      <c r="F112" s="5">
        <v>5840412.4399999967</v>
      </c>
      <c r="G112" s="5">
        <f t="shared" si="1"/>
        <v>27119614.601827044</v>
      </c>
      <c r="H112" s="5">
        <v>32960027.041827042</v>
      </c>
    </row>
    <row r="113" spans="1:8" ht="15" customHeight="1" x14ac:dyDescent="0.25">
      <c r="A113" s="15" t="s">
        <v>4</v>
      </c>
      <c r="B113" s="16" t="s">
        <v>414</v>
      </c>
      <c r="C113" s="16" t="s">
        <v>413</v>
      </c>
      <c r="D113" s="16" t="s">
        <v>416</v>
      </c>
      <c r="E113" s="17" t="s">
        <v>355</v>
      </c>
      <c r="F113" s="5">
        <v>349548.75</v>
      </c>
      <c r="G113" s="5">
        <f t="shared" si="1"/>
        <v>1219704.6300000015</v>
      </c>
      <c r="H113" s="5">
        <v>1569253.3800000015</v>
      </c>
    </row>
    <row r="114" spans="1:8" ht="15" customHeight="1" x14ac:dyDescent="0.25">
      <c r="A114" s="11" t="s">
        <v>4</v>
      </c>
      <c r="B114" s="12" t="s">
        <v>415</v>
      </c>
      <c r="C114" s="21" t="s">
        <v>42</v>
      </c>
      <c r="D114" s="22"/>
      <c r="E114" s="23"/>
      <c r="F114" s="7">
        <v>123228189.16999993</v>
      </c>
      <c r="G114" s="7">
        <f t="shared" si="1"/>
        <v>35683558.69211638</v>
      </c>
      <c r="H114" s="7">
        <v>158911747.86211631</v>
      </c>
    </row>
    <row r="115" spans="1:8" x14ac:dyDescent="0.25">
      <c r="A115" s="13" t="s">
        <v>4</v>
      </c>
      <c r="B115" s="14" t="s">
        <v>415</v>
      </c>
      <c r="C115" s="14" t="s">
        <v>413</v>
      </c>
      <c r="D115" s="24" t="s">
        <v>193</v>
      </c>
      <c r="E115" s="25"/>
      <c r="F115" s="4">
        <v>123059179.81999993</v>
      </c>
      <c r="G115" s="4">
        <f t="shared" si="1"/>
        <v>35793050.672116369</v>
      </c>
      <c r="H115" s="4">
        <v>158852230.4921163</v>
      </c>
    </row>
    <row r="116" spans="1:8" ht="15" customHeight="1" x14ac:dyDescent="0.25">
      <c r="A116" s="15" t="s">
        <v>4</v>
      </c>
      <c r="B116" s="16" t="s">
        <v>415</v>
      </c>
      <c r="C116" s="16" t="s">
        <v>413</v>
      </c>
      <c r="D116" s="16" t="s">
        <v>409</v>
      </c>
      <c r="E116" s="17" t="s">
        <v>357</v>
      </c>
      <c r="F116" s="5">
        <v>1967948.0300000007</v>
      </c>
      <c r="G116" s="5">
        <f t="shared" si="1"/>
        <v>1673217.869999995</v>
      </c>
      <c r="H116" s="5">
        <v>3641165.8999999957</v>
      </c>
    </row>
    <row r="117" spans="1:8" ht="15" customHeight="1" x14ac:dyDescent="0.25">
      <c r="A117" s="15" t="s">
        <v>4</v>
      </c>
      <c r="B117" s="16" t="s">
        <v>415</v>
      </c>
      <c r="C117" s="16" t="s">
        <v>413</v>
      </c>
      <c r="D117" s="16" t="s">
        <v>410</v>
      </c>
      <c r="E117" s="17" t="s">
        <v>358</v>
      </c>
      <c r="F117" s="5">
        <v>99093686.009999946</v>
      </c>
      <c r="G117" s="5">
        <f t="shared" si="1"/>
        <v>26008516.462116212</v>
      </c>
      <c r="H117" s="5">
        <v>125102202.47211616</v>
      </c>
    </row>
    <row r="118" spans="1:8" ht="15" customHeight="1" x14ac:dyDescent="0.25">
      <c r="A118" s="15" t="s">
        <v>4</v>
      </c>
      <c r="B118" s="16" t="s">
        <v>415</v>
      </c>
      <c r="C118" s="16" t="s">
        <v>413</v>
      </c>
      <c r="D118" s="16" t="s">
        <v>411</v>
      </c>
      <c r="E118" s="17" t="s">
        <v>359</v>
      </c>
      <c r="F118" s="5">
        <v>21997545.77999999</v>
      </c>
      <c r="G118" s="5">
        <f t="shared" si="1"/>
        <v>8111316.3400001526</v>
      </c>
      <c r="H118" s="5">
        <v>30108862.120000143</v>
      </c>
    </row>
    <row r="119" spans="1:8" x14ac:dyDescent="0.25">
      <c r="A119" s="13" t="s">
        <v>4</v>
      </c>
      <c r="B119" s="14" t="s">
        <v>415</v>
      </c>
      <c r="C119" s="14" t="s">
        <v>414</v>
      </c>
      <c r="D119" s="24" t="s">
        <v>194</v>
      </c>
      <c r="E119" s="25"/>
      <c r="F119" s="4">
        <v>169009.34999999998</v>
      </c>
      <c r="G119" s="4">
        <f t="shared" si="1"/>
        <v>-109491.98</v>
      </c>
      <c r="H119" s="4">
        <v>59517.369999999981</v>
      </c>
    </row>
    <row r="120" spans="1:8" ht="15" customHeight="1" x14ac:dyDescent="0.25">
      <c r="A120" s="15" t="s">
        <v>4</v>
      </c>
      <c r="B120" s="16" t="s">
        <v>415</v>
      </c>
      <c r="C120" s="16" t="s">
        <v>414</v>
      </c>
      <c r="D120" s="16" t="s">
        <v>409</v>
      </c>
      <c r="E120" s="17" t="s">
        <v>360</v>
      </c>
      <c r="F120" s="5">
        <v>169009.34999999998</v>
      </c>
      <c r="G120" s="5">
        <f t="shared" si="1"/>
        <v>-109491.98</v>
      </c>
      <c r="H120" s="5">
        <v>59517.369999999981</v>
      </c>
    </row>
    <row r="121" spans="1:8" ht="15" customHeight="1" x14ac:dyDescent="0.25">
      <c r="A121" s="11" t="s">
        <v>4</v>
      </c>
      <c r="B121" s="12" t="s">
        <v>416</v>
      </c>
      <c r="C121" s="21" t="s">
        <v>43</v>
      </c>
      <c r="D121" s="22"/>
      <c r="E121" s="23"/>
      <c r="F121" s="7">
        <v>1039148.9700000002</v>
      </c>
      <c r="G121" s="7">
        <f t="shared" si="1"/>
        <v>-901575.27000000025</v>
      </c>
      <c r="H121" s="7">
        <v>137573.70000000001</v>
      </c>
    </row>
    <row r="122" spans="1:8" x14ac:dyDescent="0.25">
      <c r="A122" s="13" t="s">
        <v>4</v>
      </c>
      <c r="B122" s="14" t="s">
        <v>416</v>
      </c>
      <c r="C122" s="14" t="s">
        <v>410</v>
      </c>
      <c r="D122" s="24" t="s">
        <v>196</v>
      </c>
      <c r="E122" s="25"/>
      <c r="F122" s="4">
        <v>1039148.9700000002</v>
      </c>
      <c r="G122" s="4">
        <f t="shared" si="1"/>
        <v>-901575.27000000025</v>
      </c>
      <c r="H122" s="4">
        <v>137573.70000000001</v>
      </c>
    </row>
    <row r="123" spans="1:8" ht="15" customHeight="1" x14ac:dyDescent="0.25">
      <c r="A123" s="15" t="s">
        <v>4</v>
      </c>
      <c r="B123" s="16" t="s">
        <v>416</v>
      </c>
      <c r="C123" s="16" t="s">
        <v>410</v>
      </c>
      <c r="D123" s="16" t="s">
        <v>409</v>
      </c>
      <c r="E123" s="17" t="s">
        <v>361</v>
      </c>
      <c r="F123" s="5">
        <v>1039148.9700000002</v>
      </c>
      <c r="G123" s="5">
        <f t="shared" si="1"/>
        <v>-901575.27000000025</v>
      </c>
      <c r="H123" s="5">
        <v>137573.70000000001</v>
      </c>
    </row>
    <row r="124" spans="1:8" ht="15" customHeight="1" x14ac:dyDescent="0.25">
      <c r="A124" s="11" t="s">
        <v>4</v>
      </c>
      <c r="B124" s="12" t="s">
        <v>417</v>
      </c>
      <c r="C124" s="21" t="s">
        <v>44</v>
      </c>
      <c r="D124" s="22"/>
      <c r="E124" s="23"/>
      <c r="F124" s="7">
        <v>18420982.739999995</v>
      </c>
      <c r="G124" s="7">
        <f t="shared" si="1"/>
        <v>-8611469.8099999949</v>
      </c>
      <c r="H124" s="7">
        <v>9809512.9299999997</v>
      </c>
    </row>
    <row r="125" spans="1:8" x14ac:dyDescent="0.25">
      <c r="A125" s="13" t="s">
        <v>4</v>
      </c>
      <c r="B125" s="14" t="s">
        <v>417</v>
      </c>
      <c r="C125" s="14" t="s">
        <v>413</v>
      </c>
      <c r="D125" s="24" t="s">
        <v>205</v>
      </c>
      <c r="E125" s="25"/>
      <c r="F125" s="4">
        <v>18420982.739999995</v>
      </c>
      <c r="G125" s="4">
        <f t="shared" si="1"/>
        <v>-8611469.8099999949</v>
      </c>
      <c r="H125" s="4">
        <v>9809512.9299999997</v>
      </c>
    </row>
    <row r="126" spans="1:8" ht="15" customHeight="1" x14ac:dyDescent="0.25">
      <c r="A126" s="15" t="s">
        <v>4</v>
      </c>
      <c r="B126" s="16" t="s">
        <v>417</v>
      </c>
      <c r="C126" s="16" t="s">
        <v>413</v>
      </c>
      <c r="D126" s="16" t="s">
        <v>409</v>
      </c>
      <c r="E126" s="17" t="s">
        <v>362</v>
      </c>
      <c r="F126" s="5">
        <v>18420982.739999995</v>
      </c>
      <c r="G126" s="5">
        <f t="shared" si="1"/>
        <v>-8611469.8099999949</v>
      </c>
      <c r="H126" s="5">
        <v>9809512.9299999997</v>
      </c>
    </row>
    <row r="127" spans="1:8" ht="15" customHeight="1" x14ac:dyDescent="0.25">
      <c r="A127" s="10" t="s">
        <v>5</v>
      </c>
      <c r="B127" s="26" t="s">
        <v>14</v>
      </c>
      <c r="C127" s="27"/>
      <c r="D127" s="27"/>
      <c r="E127" s="28"/>
      <c r="F127" s="3">
        <v>192387354.95999974</v>
      </c>
      <c r="G127" s="3">
        <f t="shared" si="1"/>
        <v>50998998.760399818</v>
      </c>
      <c r="H127" s="3">
        <v>243386353.72039956</v>
      </c>
    </row>
    <row r="128" spans="1:8" ht="15" customHeight="1" x14ac:dyDescent="0.25">
      <c r="A128" s="11" t="s">
        <v>5</v>
      </c>
      <c r="B128" s="12" t="s">
        <v>409</v>
      </c>
      <c r="C128" s="21" t="s">
        <v>45</v>
      </c>
      <c r="D128" s="22"/>
      <c r="E128" s="23"/>
      <c r="F128" s="7">
        <v>6290294.0800000019</v>
      </c>
      <c r="G128" s="7">
        <f t="shared" si="1"/>
        <v>11186398.510799989</v>
      </c>
      <c r="H128" s="7">
        <v>17476692.590799991</v>
      </c>
    </row>
    <row r="129" spans="1:8" x14ac:dyDescent="0.25">
      <c r="A129" s="13" t="s">
        <v>5</v>
      </c>
      <c r="B129" s="14" t="s">
        <v>409</v>
      </c>
      <c r="C129" s="14" t="s">
        <v>410</v>
      </c>
      <c r="D129" s="24" t="s">
        <v>209</v>
      </c>
      <c r="E129" s="25"/>
      <c r="F129" s="4">
        <v>6290294.0800000019</v>
      </c>
      <c r="G129" s="4">
        <f t="shared" si="1"/>
        <v>11186398.510799989</v>
      </c>
      <c r="H129" s="4">
        <v>17476692.590799991</v>
      </c>
    </row>
    <row r="130" spans="1:8" ht="15" customHeight="1" x14ac:dyDescent="0.25">
      <c r="A130" s="15" t="s">
        <v>5</v>
      </c>
      <c r="B130" s="16" t="s">
        <v>409</v>
      </c>
      <c r="C130" s="16" t="s">
        <v>410</v>
      </c>
      <c r="D130" s="16" t="s">
        <v>409</v>
      </c>
      <c r="E130" s="17" t="s">
        <v>363</v>
      </c>
      <c r="F130" s="5">
        <v>5644818.6000000024</v>
      </c>
      <c r="G130" s="5">
        <f t="shared" si="1"/>
        <v>10347597.280799989</v>
      </c>
      <c r="H130" s="5">
        <v>15992415.88079999</v>
      </c>
    </row>
    <row r="131" spans="1:8" ht="15" customHeight="1" x14ac:dyDescent="0.25">
      <c r="A131" s="15" t="s">
        <v>5</v>
      </c>
      <c r="B131" s="16" t="s">
        <v>409</v>
      </c>
      <c r="C131" s="16" t="s">
        <v>410</v>
      </c>
      <c r="D131" s="16" t="s">
        <v>413</v>
      </c>
      <c r="E131" s="17" t="s">
        <v>364</v>
      </c>
      <c r="F131" s="5">
        <v>645475.48</v>
      </c>
      <c r="G131" s="5">
        <f t="shared" si="1"/>
        <v>838801.23</v>
      </c>
      <c r="H131" s="5">
        <v>1484276.71</v>
      </c>
    </row>
    <row r="132" spans="1:8" ht="15" customHeight="1" x14ac:dyDescent="0.25">
      <c r="A132" s="11" t="s">
        <v>5</v>
      </c>
      <c r="B132" s="12" t="s">
        <v>410</v>
      </c>
      <c r="C132" s="21" t="s">
        <v>46</v>
      </c>
      <c r="D132" s="22"/>
      <c r="E132" s="23"/>
      <c r="F132" s="7">
        <v>162964485.54999977</v>
      </c>
      <c r="G132" s="7">
        <f t="shared" si="1"/>
        <v>16412895.591199666</v>
      </c>
      <c r="H132" s="7">
        <v>179377381.14119944</v>
      </c>
    </row>
    <row r="133" spans="1:8" x14ac:dyDescent="0.25">
      <c r="A133" s="13" t="s">
        <v>5</v>
      </c>
      <c r="B133" s="14" t="s">
        <v>410</v>
      </c>
      <c r="C133" s="14" t="s">
        <v>409</v>
      </c>
      <c r="D133" s="24" t="s">
        <v>214</v>
      </c>
      <c r="E133" s="25"/>
      <c r="F133" s="4">
        <v>6649494.0099999951</v>
      </c>
      <c r="G133" s="4">
        <f t="shared" si="1"/>
        <v>1411924.7400000151</v>
      </c>
      <c r="H133" s="4">
        <v>8061418.7500000102</v>
      </c>
    </row>
    <row r="134" spans="1:8" ht="15" customHeight="1" x14ac:dyDescent="0.25">
      <c r="A134" s="15" t="s">
        <v>5</v>
      </c>
      <c r="B134" s="16" t="s">
        <v>410</v>
      </c>
      <c r="C134" s="16" t="s">
        <v>409</v>
      </c>
      <c r="D134" s="16" t="s">
        <v>409</v>
      </c>
      <c r="E134" s="17" t="s">
        <v>365</v>
      </c>
      <c r="F134" s="5">
        <v>6649494.0099999951</v>
      </c>
      <c r="G134" s="5">
        <f t="shared" ref="G134:G197" si="2">H134-F134</f>
        <v>1411924.7400000151</v>
      </c>
      <c r="H134" s="5">
        <v>8061418.7500000102</v>
      </c>
    </row>
    <row r="135" spans="1:8" x14ac:dyDescent="0.25">
      <c r="A135" s="13" t="s">
        <v>5</v>
      </c>
      <c r="B135" s="14" t="s">
        <v>410</v>
      </c>
      <c r="C135" s="14" t="s">
        <v>412</v>
      </c>
      <c r="D135" s="24" t="s">
        <v>217</v>
      </c>
      <c r="E135" s="25"/>
      <c r="F135" s="4">
        <v>152822842.55999979</v>
      </c>
      <c r="G135" s="4">
        <f t="shared" si="2"/>
        <v>12572147.261199623</v>
      </c>
      <c r="H135" s="4">
        <v>165394989.82119942</v>
      </c>
    </row>
    <row r="136" spans="1:8" ht="15" customHeight="1" x14ac:dyDescent="0.25">
      <c r="A136" s="15" t="s">
        <v>5</v>
      </c>
      <c r="B136" s="16" t="s">
        <v>410</v>
      </c>
      <c r="C136" s="16" t="s">
        <v>412</v>
      </c>
      <c r="D136" s="16" t="s">
        <v>409</v>
      </c>
      <c r="E136" s="17" t="s">
        <v>366</v>
      </c>
      <c r="F136" s="5">
        <v>1027494.6199999995</v>
      </c>
      <c r="G136" s="5">
        <f t="shared" si="2"/>
        <v>784466.19000000076</v>
      </c>
      <c r="H136" s="5">
        <v>1811960.8100000003</v>
      </c>
    </row>
    <row r="137" spans="1:8" ht="15" customHeight="1" x14ac:dyDescent="0.25">
      <c r="A137" s="15" t="s">
        <v>5</v>
      </c>
      <c r="B137" s="16" t="s">
        <v>410</v>
      </c>
      <c r="C137" s="16" t="s">
        <v>412</v>
      </c>
      <c r="D137" s="16" t="s">
        <v>410</v>
      </c>
      <c r="E137" s="17" t="s">
        <v>367</v>
      </c>
      <c r="F137" s="5">
        <v>151795347.93999979</v>
      </c>
      <c r="G137" s="5">
        <f t="shared" si="2"/>
        <v>11787681.071199626</v>
      </c>
      <c r="H137" s="5">
        <v>163583029.01119941</v>
      </c>
    </row>
    <row r="138" spans="1:8" x14ac:dyDescent="0.25">
      <c r="A138" s="13" t="s">
        <v>5</v>
      </c>
      <c r="B138" s="14" t="s">
        <v>410</v>
      </c>
      <c r="C138" s="14" t="s">
        <v>414</v>
      </c>
      <c r="D138" s="24" t="s">
        <v>219</v>
      </c>
      <c r="E138" s="25"/>
      <c r="F138" s="4">
        <v>3492148.9799999995</v>
      </c>
      <c r="G138" s="4">
        <f t="shared" si="2"/>
        <v>2428823.5900000129</v>
      </c>
      <c r="H138" s="4">
        <v>5920972.5700000124</v>
      </c>
    </row>
    <row r="139" spans="1:8" ht="15" customHeight="1" x14ac:dyDescent="0.25">
      <c r="A139" s="15" t="s">
        <v>5</v>
      </c>
      <c r="B139" s="16" t="s">
        <v>410</v>
      </c>
      <c r="C139" s="16" t="s">
        <v>414</v>
      </c>
      <c r="D139" s="16" t="s">
        <v>409</v>
      </c>
      <c r="E139" s="17" t="s">
        <v>368</v>
      </c>
      <c r="F139" s="5">
        <v>3492148.9799999995</v>
      </c>
      <c r="G139" s="5">
        <f t="shared" si="2"/>
        <v>2428823.5900000129</v>
      </c>
      <c r="H139" s="5">
        <v>5920972.5700000124</v>
      </c>
    </row>
    <row r="140" spans="1:8" ht="15" customHeight="1" x14ac:dyDescent="0.25">
      <c r="A140" s="11" t="s">
        <v>5</v>
      </c>
      <c r="B140" s="12" t="s">
        <v>411</v>
      </c>
      <c r="C140" s="21" t="s">
        <v>47</v>
      </c>
      <c r="D140" s="22"/>
      <c r="E140" s="23"/>
      <c r="F140" s="7">
        <v>10189256.679999992</v>
      </c>
      <c r="G140" s="7">
        <f t="shared" si="2"/>
        <v>14988631.909999959</v>
      </c>
      <c r="H140" s="7">
        <v>25177888.589999951</v>
      </c>
    </row>
    <row r="141" spans="1:8" x14ac:dyDescent="0.25">
      <c r="A141" s="13" t="s">
        <v>5</v>
      </c>
      <c r="B141" s="14" t="s">
        <v>411</v>
      </c>
      <c r="C141" s="14" t="s">
        <v>412</v>
      </c>
      <c r="D141" s="24" t="s">
        <v>226</v>
      </c>
      <c r="E141" s="25"/>
      <c r="F141" s="4">
        <v>6106530.0799999908</v>
      </c>
      <c r="G141" s="4">
        <f t="shared" si="2"/>
        <v>7114845.2199999765</v>
      </c>
      <c r="H141" s="4">
        <v>13221375.299999967</v>
      </c>
    </row>
    <row r="142" spans="1:8" ht="15" customHeight="1" x14ac:dyDescent="0.25">
      <c r="A142" s="15" t="s">
        <v>5</v>
      </c>
      <c r="B142" s="16" t="s">
        <v>411</v>
      </c>
      <c r="C142" s="16" t="s">
        <v>412</v>
      </c>
      <c r="D142" s="16" t="s">
        <v>411</v>
      </c>
      <c r="E142" s="17" t="s">
        <v>369</v>
      </c>
      <c r="F142" s="5">
        <v>6106530.0799999908</v>
      </c>
      <c r="G142" s="5">
        <f t="shared" si="2"/>
        <v>7114845.2199999765</v>
      </c>
      <c r="H142" s="5">
        <v>13221375.299999967</v>
      </c>
    </row>
    <row r="143" spans="1:8" x14ac:dyDescent="0.25">
      <c r="A143" s="13" t="s">
        <v>5</v>
      </c>
      <c r="B143" s="14" t="s">
        <v>411</v>
      </c>
      <c r="C143" s="14" t="s">
        <v>414</v>
      </c>
      <c r="D143" s="24" t="s">
        <v>228</v>
      </c>
      <c r="E143" s="25"/>
      <c r="F143" s="4">
        <v>4082726.6000000024</v>
      </c>
      <c r="G143" s="4">
        <f t="shared" si="2"/>
        <v>7873786.6899999818</v>
      </c>
      <c r="H143" s="4">
        <v>11956513.289999984</v>
      </c>
    </row>
    <row r="144" spans="1:8" ht="15" customHeight="1" x14ac:dyDescent="0.25">
      <c r="A144" s="15" t="s">
        <v>5</v>
      </c>
      <c r="B144" s="16" t="s">
        <v>411</v>
      </c>
      <c r="C144" s="16" t="s">
        <v>414</v>
      </c>
      <c r="D144" s="16" t="s">
        <v>410</v>
      </c>
      <c r="E144" s="17" t="s">
        <v>370</v>
      </c>
      <c r="F144" s="5">
        <v>4082726.6000000024</v>
      </c>
      <c r="G144" s="5">
        <f t="shared" si="2"/>
        <v>7873786.6899999818</v>
      </c>
      <c r="H144" s="5">
        <v>11956513.289999984</v>
      </c>
    </row>
    <row r="145" spans="1:8" ht="15" customHeight="1" x14ac:dyDescent="0.25">
      <c r="A145" s="11" t="s">
        <v>5</v>
      </c>
      <c r="B145" s="12" t="s">
        <v>412</v>
      </c>
      <c r="C145" s="21" t="s">
        <v>48</v>
      </c>
      <c r="D145" s="22"/>
      <c r="E145" s="23"/>
      <c r="F145" s="7">
        <v>12943318.649999974</v>
      </c>
      <c r="G145" s="7">
        <f t="shared" si="2"/>
        <v>8411072.7484001983</v>
      </c>
      <c r="H145" s="7">
        <v>21354391.398400173</v>
      </c>
    </row>
    <row r="146" spans="1:8" x14ac:dyDescent="0.25">
      <c r="A146" s="13" t="s">
        <v>5</v>
      </c>
      <c r="B146" s="14" t="s">
        <v>412</v>
      </c>
      <c r="C146" s="14" t="s">
        <v>409</v>
      </c>
      <c r="D146" s="24" t="s">
        <v>232</v>
      </c>
      <c r="E146" s="25"/>
      <c r="F146" s="4">
        <v>12943318.649999974</v>
      </c>
      <c r="G146" s="4">
        <f t="shared" si="2"/>
        <v>8411072.7484001983</v>
      </c>
      <c r="H146" s="4">
        <v>21354391.398400173</v>
      </c>
    </row>
    <row r="147" spans="1:8" ht="15" customHeight="1" x14ac:dyDescent="0.25">
      <c r="A147" s="15" t="s">
        <v>5</v>
      </c>
      <c r="B147" s="16" t="s">
        <v>412</v>
      </c>
      <c r="C147" s="16" t="s">
        <v>409</v>
      </c>
      <c r="D147" s="16" t="s">
        <v>409</v>
      </c>
      <c r="E147" s="17" t="s">
        <v>371</v>
      </c>
      <c r="F147" s="5">
        <v>12943318.649999974</v>
      </c>
      <c r="G147" s="5">
        <f t="shared" si="2"/>
        <v>8411072.7484001983</v>
      </c>
      <c r="H147" s="5">
        <v>21354391.398400173</v>
      </c>
    </row>
    <row r="148" spans="1:8" ht="15" customHeight="1" x14ac:dyDescent="0.25">
      <c r="A148" s="10" t="s">
        <v>6</v>
      </c>
      <c r="B148" s="26" t="s">
        <v>15</v>
      </c>
      <c r="C148" s="27"/>
      <c r="D148" s="27"/>
      <c r="E148" s="28"/>
      <c r="F148" s="3">
        <v>772260054.56000006</v>
      </c>
      <c r="G148" s="3">
        <f t="shared" si="2"/>
        <v>-51964167.863303185</v>
      </c>
      <c r="H148" s="3">
        <v>720295886.69669688</v>
      </c>
    </row>
    <row r="149" spans="1:8" ht="15" customHeight="1" x14ac:dyDescent="0.25">
      <c r="A149" s="11" t="s">
        <v>6</v>
      </c>
      <c r="B149" s="12" t="s">
        <v>409</v>
      </c>
      <c r="C149" s="21" t="s">
        <v>51</v>
      </c>
      <c r="D149" s="22"/>
      <c r="E149" s="23"/>
      <c r="F149" s="7">
        <v>150775059.48999998</v>
      </c>
      <c r="G149" s="7">
        <f t="shared" si="2"/>
        <v>18728475.716400295</v>
      </c>
      <c r="H149" s="7">
        <v>169503535.20640028</v>
      </c>
    </row>
    <row r="150" spans="1:8" x14ac:dyDescent="0.25">
      <c r="A150" s="13" t="s">
        <v>6</v>
      </c>
      <c r="B150" s="14" t="s">
        <v>409</v>
      </c>
      <c r="C150" s="14" t="s">
        <v>410</v>
      </c>
      <c r="D150" s="24" t="s">
        <v>249</v>
      </c>
      <c r="E150" s="25"/>
      <c r="F150" s="4">
        <v>2063982.0200000014</v>
      </c>
      <c r="G150" s="4">
        <f t="shared" si="2"/>
        <v>20008960.780000024</v>
      </c>
      <c r="H150" s="4">
        <v>22072942.800000023</v>
      </c>
    </row>
    <row r="151" spans="1:8" ht="15" customHeight="1" x14ac:dyDescent="0.25">
      <c r="A151" s="15" t="s">
        <v>6</v>
      </c>
      <c r="B151" s="16" t="s">
        <v>409</v>
      </c>
      <c r="C151" s="16" t="s">
        <v>410</v>
      </c>
      <c r="D151" s="16" t="s">
        <v>410</v>
      </c>
      <c r="E151" s="17" t="s">
        <v>372</v>
      </c>
      <c r="F151" s="5">
        <v>2063982.0200000014</v>
      </c>
      <c r="G151" s="5">
        <f t="shared" si="2"/>
        <v>20008960.780000024</v>
      </c>
      <c r="H151" s="5">
        <v>22072942.800000023</v>
      </c>
    </row>
    <row r="152" spans="1:8" x14ac:dyDescent="0.25">
      <c r="A152" s="13" t="s">
        <v>6</v>
      </c>
      <c r="B152" s="14" t="s">
        <v>409</v>
      </c>
      <c r="C152" s="14" t="s">
        <v>411</v>
      </c>
      <c r="D152" s="24" t="s">
        <v>250</v>
      </c>
      <c r="E152" s="25"/>
      <c r="F152" s="4">
        <v>18354970.190000001</v>
      </c>
      <c r="G152" s="4">
        <f t="shared" si="2"/>
        <v>12358824.276000038</v>
      </c>
      <c r="H152" s="4">
        <v>30713794.466000039</v>
      </c>
    </row>
    <row r="153" spans="1:8" ht="15" customHeight="1" x14ac:dyDescent="0.25">
      <c r="A153" s="15" t="s">
        <v>6</v>
      </c>
      <c r="B153" s="16" t="s">
        <v>409</v>
      </c>
      <c r="C153" s="16" t="s">
        <v>411</v>
      </c>
      <c r="D153" s="16" t="s">
        <v>410</v>
      </c>
      <c r="E153" s="17" t="s">
        <v>373</v>
      </c>
      <c r="F153" s="5">
        <v>414924.48000000021</v>
      </c>
      <c r="G153" s="5">
        <f t="shared" si="2"/>
        <v>11468507.356000014</v>
      </c>
      <c r="H153" s="5">
        <v>11883431.836000014</v>
      </c>
    </row>
    <row r="154" spans="1:8" ht="15" customHeight="1" x14ac:dyDescent="0.25">
      <c r="A154" s="15" t="s">
        <v>6</v>
      </c>
      <c r="B154" s="16" t="s">
        <v>409</v>
      </c>
      <c r="C154" s="16" t="s">
        <v>411</v>
      </c>
      <c r="D154" s="16" t="s">
        <v>411</v>
      </c>
      <c r="E154" s="17" t="s">
        <v>374</v>
      </c>
      <c r="F154" s="5">
        <v>2216523.0600000005</v>
      </c>
      <c r="G154" s="5">
        <f t="shared" si="2"/>
        <v>1159634.8799999976</v>
      </c>
      <c r="H154" s="5">
        <v>3376157.9399999981</v>
      </c>
    </row>
    <row r="155" spans="1:8" ht="15" customHeight="1" x14ac:dyDescent="0.25">
      <c r="A155" s="15" t="s">
        <v>6</v>
      </c>
      <c r="B155" s="16" t="s">
        <v>409</v>
      </c>
      <c r="C155" s="16" t="s">
        <v>411</v>
      </c>
      <c r="D155" s="16" t="s">
        <v>412</v>
      </c>
      <c r="E155" s="17" t="s">
        <v>375</v>
      </c>
      <c r="F155" s="5">
        <v>414924.4800000001</v>
      </c>
      <c r="G155" s="5">
        <f t="shared" si="2"/>
        <v>-368776.46000000008</v>
      </c>
      <c r="H155" s="5">
        <v>46148.01999999999</v>
      </c>
    </row>
    <row r="156" spans="1:8" ht="15" customHeight="1" x14ac:dyDescent="0.25">
      <c r="A156" s="15" t="s">
        <v>6</v>
      </c>
      <c r="B156" s="16" t="s">
        <v>409</v>
      </c>
      <c r="C156" s="16" t="s">
        <v>411</v>
      </c>
      <c r="D156" s="16" t="s">
        <v>413</v>
      </c>
      <c r="E156" s="17" t="s">
        <v>376</v>
      </c>
      <c r="F156" s="5">
        <v>3743668.7899999991</v>
      </c>
      <c r="G156" s="5">
        <f t="shared" si="2"/>
        <v>1769786.8100000173</v>
      </c>
      <c r="H156" s="5">
        <v>5513455.6000000164</v>
      </c>
    </row>
    <row r="157" spans="1:8" ht="15" customHeight="1" x14ac:dyDescent="0.25">
      <c r="A157" s="15" t="s">
        <v>6</v>
      </c>
      <c r="B157" s="16" t="s">
        <v>409</v>
      </c>
      <c r="C157" s="16" t="s">
        <v>411</v>
      </c>
      <c r="D157" s="16" t="s">
        <v>414</v>
      </c>
      <c r="E157" s="17" t="s">
        <v>377</v>
      </c>
      <c r="F157" s="5">
        <v>1984354.8900000008</v>
      </c>
      <c r="G157" s="5">
        <f t="shared" si="2"/>
        <v>47087.079999998445</v>
      </c>
      <c r="H157" s="5">
        <v>2031441.9699999993</v>
      </c>
    </row>
    <row r="158" spans="1:8" ht="15" customHeight="1" x14ac:dyDescent="0.25">
      <c r="A158" s="15" t="s">
        <v>6</v>
      </c>
      <c r="B158" s="16" t="s">
        <v>409</v>
      </c>
      <c r="C158" s="16" t="s">
        <v>411</v>
      </c>
      <c r="D158" s="16" t="s">
        <v>415</v>
      </c>
      <c r="E158" s="17" t="s">
        <v>378</v>
      </c>
      <c r="F158" s="5">
        <v>9580574.4900000002</v>
      </c>
      <c r="G158" s="5">
        <f t="shared" si="2"/>
        <v>-1717415.3899999885</v>
      </c>
      <c r="H158" s="5">
        <v>7863159.1000000117</v>
      </c>
    </row>
    <row r="159" spans="1:8" x14ac:dyDescent="0.25">
      <c r="A159" s="13" t="s">
        <v>6</v>
      </c>
      <c r="B159" s="14" t="s">
        <v>409</v>
      </c>
      <c r="C159" s="14" t="s">
        <v>414</v>
      </c>
      <c r="D159" s="24" t="s">
        <v>253</v>
      </c>
      <c r="E159" s="25"/>
      <c r="F159" s="4">
        <v>80217248.140000045</v>
      </c>
      <c r="G159" s="4">
        <f t="shared" si="2"/>
        <v>-27287894.445600197</v>
      </c>
      <c r="H159" s="4">
        <v>52929353.694399849</v>
      </c>
    </row>
    <row r="160" spans="1:8" ht="15" customHeight="1" x14ac:dyDescent="0.25">
      <c r="A160" s="15" t="s">
        <v>6</v>
      </c>
      <c r="B160" s="16" t="s">
        <v>409</v>
      </c>
      <c r="C160" s="16" t="s">
        <v>414</v>
      </c>
      <c r="D160" s="16" t="s">
        <v>409</v>
      </c>
      <c r="E160" s="17" t="s">
        <v>379</v>
      </c>
      <c r="F160" s="5">
        <v>80217248.140000045</v>
      </c>
      <c r="G160" s="5">
        <f t="shared" si="2"/>
        <v>-27287894.445600197</v>
      </c>
      <c r="H160" s="5">
        <v>52929353.694399849</v>
      </c>
    </row>
    <row r="161" spans="1:8" x14ac:dyDescent="0.25">
      <c r="A161" s="13" t="s">
        <v>6</v>
      </c>
      <c r="B161" s="14" t="s">
        <v>409</v>
      </c>
      <c r="C161" s="14" t="s">
        <v>415</v>
      </c>
      <c r="D161" s="24" t="s">
        <v>254</v>
      </c>
      <c r="E161" s="25"/>
      <c r="F161" s="4">
        <v>3783702.5399999996</v>
      </c>
      <c r="G161" s="4">
        <f t="shared" si="2"/>
        <v>202171.21999999834</v>
      </c>
      <c r="H161" s="4">
        <v>3985873.7599999979</v>
      </c>
    </row>
    <row r="162" spans="1:8" ht="15" customHeight="1" x14ac:dyDescent="0.25">
      <c r="A162" s="15" t="s">
        <v>6</v>
      </c>
      <c r="B162" s="16" t="s">
        <v>409</v>
      </c>
      <c r="C162" s="16" t="s">
        <v>415</v>
      </c>
      <c r="D162" s="16" t="s">
        <v>411</v>
      </c>
      <c r="E162" s="17" t="s">
        <v>380</v>
      </c>
      <c r="F162" s="5">
        <v>3783702.5399999996</v>
      </c>
      <c r="G162" s="5">
        <f t="shared" si="2"/>
        <v>202171.21999999834</v>
      </c>
      <c r="H162" s="5">
        <v>3985873.7599999979</v>
      </c>
    </row>
    <row r="163" spans="1:8" x14ac:dyDescent="0.25">
      <c r="A163" s="13" t="s">
        <v>6</v>
      </c>
      <c r="B163" s="14" t="s">
        <v>409</v>
      </c>
      <c r="C163" s="14" t="s">
        <v>417</v>
      </c>
      <c r="D163" s="24" t="s">
        <v>256</v>
      </c>
      <c r="E163" s="25"/>
      <c r="F163" s="4">
        <v>5563880.0900000026</v>
      </c>
      <c r="G163" s="4">
        <f t="shared" si="2"/>
        <v>617485.32640000433</v>
      </c>
      <c r="H163" s="4">
        <v>6181365.416400007</v>
      </c>
    </row>
    <row r="164" spans="1:8" ht="15" customHeight="1" x14ac:dyDescent="0.25">
      <c r="A164" s="15" t="s">
        <v>6</v>
      </c>
      <c r="B164" s="16" t="s">
        <v>409</v>
      </c>
      <c r="C164" s="16" t="s">
        <v>417</v>
      </c>
      <c r="D164" s="16" t="s">
        <v>409</v>
      </c>
      <c r="E164" s="17" t="s">
        <v>381</v>
      </c>
      <c r="F164" s="5">
        <v>5563880.0900000026</v>
      </c>
      <c r="G164" s="5">
        <f t="shared" si="2"/>
        <v>617485.32640000433</v>
      </c>
      <c r="H164" s="5">
        <v>6181365.416400007</v>
      </c>
    </row>
    <row r="165" spans="1:8" x14ac:dyDescent="0.25">
      <c r="A165" s="13" t="s">
        <v>6</v>
      </c>
      <c r="B165" s="14" t="s">
        <v>409</v>
      </c>
      <c r="C165" s="14" t="s">
        <v>418</v>
      </c>
      <c r="D165" s="24" t="s">
        <v>257</v>
      </c>
      <c r="E165" s="25"/>
      <c r="F165" s="4">
        <v>518371.8</v>
      </c>
      <c r="G165" s="4">
        <f t="shared" si="2"/>
        <v>994509.49</v>
      </c>
      <c r="H165" s="4">
        <v>1512881.29</v>
      </c>
    </row>
    <row r="166" spans="1:8" ht="15" customHeight="1" x14ac:dyDescent="0.25">
      <c r="A166" s="15" t="s">
        <v>6</v>
      </c>
      <c r="B166" s="16" t="s">
        <v>409</v>
      </c>
      <c r="C166" s="16" t="s">
        <v>418</v>
      </c>
      <c r="D166" s="16" t="s">
        <v>409</v>
      </c>
      <c r="E166" s="17" t="s">
        <v>382</v>
      </c>
      <c r="F166" s="5">
        <v>518371.8</v>
      </c>
      <c r="G166" s="5">
        <f t="shared" si="2"/>
        <v>994509.49</v>
      </c>
      <c r="H166" s="5">
        <v>1512881.29</v>
      </c>
    </row>
    <row r="167" spans="1:8" x14ac:dyDescent="0.25">
      <c r="A167" s="13" t="s">
        <v>6</v>
      </c>
      <c r="B167" s="14" t="s">
        <v>409</v>
      </c>
      <c r="C167" s="14" t="s">
        <v>420</v>
      </c>
      <c r="D167" s="24" t="s">
        <v>259</v>
      </c>
      <c r="E167" s="25"/>
      <c r="F167" s="4">
        <v>40272904.709999904</v>
      </c>
      <c r="G167" s="4">
        <f t="shared" si="2"/>
        <v>11834419.069600418</v>
      </c>
      <c r="H167" s="4">
        <v>52107323.779600322</v>
      </c>
    </row>
    <row r="168" spans="1:8" ht="15" customHeight="1" x14ac:dyDescent="0.25">
      <c r="A168" s="15" t="s">
        <v>6</v>
      </c>
      <c r="B168" s="16" t="s">
        <v>409</v>
      </c>
      <c r="C168" s="16" t="s">
        <v>420</v>
      </c>
      <c r="D168" s="16" t="s">
        <v>409</v>
      </c>
      <c r="E168" s="17" t="s">
        <v>383</v>
      </c>
      <c r="F168" s="5">
        <v>18077147.029999923</v>
      </c>
      <c r="G168" s="5">
        <f t="shared" si="2"/>
        <v>11148266.791600414</v>
      </c>
      <c r="H168" s="5">
        <v>29225413.821600337</v>
      </c>
    </row>
    <row r="169" spans="1:8" ht="15" customHeight="1" x14ac:dyDescent="0.25">
      <c r="A169" s="15" t="s">
        <v>6</v>
      </c>
      <c r="B169" s="16" t="s">
        <v>409</v>
      </c>
      <c r="C169" s="16" t="s">
        <v>420</v>
      </c>
      <c r="D169" s="16" t="s">
        <v>411</v>
      </c>
      <c r="E169" s="17" t="s">
        <v>384</v>
      </c>
      <c r="F169" s="5">
        <v>8320032.6999999983</v>
      </c>
      <c r="G169" s="5">
        <f t="shared" si="2"/>
        <v>1225415.468000005</v>
      </c>
      <c r="H169" s="5">
        <v>9545448.1680000033</v>
      </c>
    </row>
    <row r="170" spans="1:8" ht="15" customHeight="1" x14ac:dyDescent="0.25">
      <c r="A170" s="15" t="s">
        <v>6</v>
      </c>
      <c r="B170" s="16" t="s">
        <v>409</v>
      </c>
      <c r="C170" s="16" t="s">
        <v>420</v>
      </c>
      <c r="D170" s="16" t="s">
        <v>412</v>
      </c>
      <c r="E170" s="17" t="s">
        <v>385</v>
      </c>
      <c r="F170" s="5">
        <v>13875724.979999984</v>
      </c>
      <c r="G170" s="5">
        <f t="shared" si="2"/>
        <v>-539263.18999999762</v>
      </c>
      <c r="H170" s="5">
        <v>13336461.789999986</v>
      </c>
    </row>
    <row r="171" spans="1:8" ht="15" customHeight="1" x14ac:dyDescent="0.25">
      <c r="A171" s="11" t="s">
        <v>6</v>
      </c>
      <c r="B171" s="12" t="s">
        <v>410</v>
      </c>
      <c r="C171" s="21" t="s">
        <v>52</v>
      </c>
      <c r="D171" s="22"/>
      <c r="E171" s="23"/>
      <c r="F171" s="7">
        <v>386281402.90999979</v>
      </c>
      <c r="G171" s="7">
        <f t="shared" si="2"/>
        <v>-109265730.15598583</v>
      </c>
      <c r="H171" s="7">
        <v>277015672.75401396</v>
      </c>
    </row>
    <row r="172" spans="1:8" x14ac:dyDescent="0.25">
      <c r="A172" s="13" t="s">
        <v>6</v>
      </c>
      <c r="B172" s="14" t="s">
        <v>410</v>
      </c>
      <c r="C172" s="14" t="s">
        <v>409</v>
      </c>
      <c r="D172" s="24" t="s">
        <v>260</v>
      </c>
      <c r="E172" s="25"/>
      <c r="F172" s="4">
        <v>2852827.5900000008</v>
      </c>
      <c r="G172" s="4">
        <f t="shared" si="2"/>
        <v>-193616.09000000032</v>
      </c>
      <c r="H172" s="4">
        <v>2659211.5000000005</v>
      </c>
    </row>
    <row r="173" spans="1:8" ht="15" customHeight="1" x14ac:dyDescent="0.25">
      <c r="A173" s="15" t="s">
        <v>6</v>
      </c>
      <c r="B173" s="16" t="s">
        <v>410</v>
      </c>
      <c r="C173" s="16" t="s">
        <v>409</v>
      </c>
      <c r="D173" s="16" t="s">
        <v>409</v>
      </c>
      <c r="E173" s="17" t="s">
        <v>386</v>
      </c>
      <c r="F173" s="5">
        <v>2852827.5900000008</v>
      </c>
      <c r="G173" s="5">
        <f t="shared" si="2"/>
        <v>-193616.09000000032</v>
      </c>
      <c r="H173" s="5">
        <v>2659211.5000000005</v>
      </c>
    </row>
    <row r="174" spans="1:8" x14ac:dyDescent="0.25">
      <c r="A174" s="13" t="s">
        <v>6</v>
      </c>
      <c r="B174" s="14" t="s">
        <v>410</v>
      </c>
      <c r="C174" s="14" t="s">
        <v>410</v>
      </c>
      <c r="D174" s="24" t="s">
        <v>261</v>
      </c>
      <c r="E174" s="25"/>
      <c r="F174" s="4">
        <v>297100342.17999989</v>
      </c>
      <c r="G174" s="4">
        <f t="shared" si="2"/>
        <v>-154724624.2426278</v>
      </c>
      <c r="H174" s="4">
        <v>142375717.93737209</v>
      </c>
    </row>
    <row r="175" spans="1:8" ht="15" customHeight="1" x14ac:dyDescent="0.25">
      <c r="A175" s="15" t="s">
        <v>6</v>
      </c>
      <c r="B175" s="16" t="s">
        <v>410</v>
      </c>
      <c r="C175" s="16" t="s">
        <v>410</v>
      </c>
      <c r="D175" s="16" t="s">
        <v>409</v>
      </c>
      <c r="E175" s="17" t="s">
        <v>387</v>
      </c>
      <c r="F175" s="5">
        <v>6735710.5399999935</v>
      </c>
      <c r="G175" s="5">
        <f t="shared" si="2"/>
        <v>17161544.03137216</v>
      </c>
      <c r="H175" s="5">
        <v>23897254.571372155</v>
      </c>
    </row>
    <row r="176" spans="1:8" ht="15" customHeight="1" x14ac:dyDescent="0.25">
      <c r="A176" s="15" t="s">
        <v>6</v>
      </c>
      <c r="B176" s="16" t="s">
        <v>410</v>
      </c>
      <c r="C176" s="16" t="s">
        <v>410</v>
      </c>
      <c r="D176" s="16" t="s">
        <v>410</v>
      </c>
      <c r="E176" s="17" t="s">
        <v>388</v>
      </c>
      <c r="F176" s="5">
        <v>290364631.63999987</v>
      </c>
      <c r="G176" s="5">
        <f t="shared" si="2"/>
        <v>-171886168.27399993</v>
      </c>
      <c r="H176" s="5">
        <v>118478463.36599994</v>
      </c>
    </row>
    <row r="177" spans="1:8" x14ac:dyDescent="0.25">
      <c r="A177" s="13" t="s">
        <v>6</v>
      </c>
      <c r="B177" s="14" t="s">
        <v>410</v>
      </c>
      <c r="C177" s="14" t="s">
        <v>412</v>
      </c>
      <c r="D177" s="24" t="s">
        <v>263</v>
      </c>
      <c r="E177" s="25"/>
      <c r="F177" s="4">
        <v>45499404.920000009</v>
      </c>
      <c r="G177" s="4">
        <f t="shared" si="2"/>
        <v>-2377264.4096000344</v>
      </c>
      <c r="H177" s="4">
        <v>43122140.510399975</v>
      </c>
    </row>
    <row r="178" spans="1:8" ht="15" customHeight="1" x14ac:dyDescent="0.25">
      <c r="A178" s="15" t="s">
        <v>6</v>
      </c>
      <c r="B178" s="16" t="s">
        <v>410</v>
      </c>
      <c r="C178" s="16" t="s">
        <v>412</v>
      </c>
      <c r="D178" s="16" t="s">
        <v>409</v>
      </c>
      <c r="E178" s="17" t="s">
        <v>389</v>
      </c>
      <c r="F178" s="5">
        <v>7785963.6999999965</v>
      </c>
      <c r="G178" s="5">
        <f t="shared" si="2"/>
        <v>64159.920000018552</v>
      </c>
      <c r="H178" s="5">
        <v>7850123.620000015</v>
      </c>
    </row>
    <row r="179" spans="1:8" ht="15" customHeight="1" x14ac:dyDescent="0.25">
      <c r="A179" s="15" t="s">
        <v>6</v>
      </c>
      <c r="B179" s="16" t="s">
        <v>410</v>
      </c>
      <c r="C179" s="16" t="s">
        <v>412</v>
      </c>
      <c r="D179" s="16" t="s">
        <v>410</v>
      </c>
      <c r="E179" s="17" t="s">
        <v>428</v>
      </c>
      <c r="F179" s="5">
        <v>37713441.220000014</v>
      </c>
      <c r="G179" s="5">
        <f t="shared" si="2"/>
        <v>-2441424.329600051</v>
      </c>
      <c r="H179" s="5">
        <v>35272016.890399963</v>
      </c>
    </row>
    <row r="180" spans="1:8" x14ac:dyDescent="0.25">
      <c r="A180" s="13" t="s">
        <v>6</v>
      </c>
      <c r="B180" s="14" t="s">
        <v>410</v>
      </c>
      <c r="C180" s="14" t="s">
        <v>413</v>
      </c>
      <c r="D180" s="24" t="s">
        <v>264</v>
      </c>
      <c r="E180" s="25"/>
      <c r="F180" s="4">
        <v>10665372.169999991</v>
      </c>
      <c r="G180" s="4">
        <f t="shared" si="2"/>
        <v>1653713.4399999902</v>
      </c>
      <c r="H180" s="4">
        <v>12319085.609999981</v>
      </c>
    </row>
    <row r="181" spans="1:8" ht="15" customHeight="1" x14ac:dyDescent="0.25">
      <c r="A181" s="15" t="s">
        <v>6</v>
      </c>
      <c r="B181" s="16" t="s">
        <v>410</v>
      </c>
      <c r="C181" s="16" t="s">
        <v>413</v>
      </c>
      <c r="D181" s="16" t="s">
        <v>409</v>
      </c>
      <c r="E181" s="17" t="s">
        <v>391</v>
      </c>
      <c r="F181" s="5">
        <v>937405.8899999992</v>
      </c>
      <c r="G181" s="5">
        <f t="shared" si="2"/>
        <v>765726.85000000079</v>
      </c>
      <c r="H181" s="5">
        <v>1703132.74</v>
      </c>
    </row>
    <row r="182" spans="1:8" ht="15" customHeight="1" x14ac:dyDescent="0.25">
      <c r="A182" s="15" t="s">
        <v>6</v>
      </c>
      <c r="B182" s="16" t="s">
        <v>410</v>
      </c>
      <c r="C182" s="16" t="s">
        <v>413</v>
      </c>
      <c r="D182" s="16" t="s">
        <v>410</v>
      </c>
      <c r="E182" s="17" t="s">
        <v>392</v>
      </c>
      <c r="F182" s="5">
        <v>9727966.2799999919</v>
      </c>
      <c r="G182" s="5">
        <f t="shared" si="2"/>
        <v>887986.58999998868</v>
      </c>
      <c r="H182" s="5">
        <v>10615952.869999981</v>
      </c>
    </row>
    <row r="183" spans="1:8" x14ac:dyDescent="0.25">
      <c r="A183" s="13" t="s">
        <v>6</v>
      </c>
      <c r="B183" s="14" t="s">
        <v>410</v>
      </c>
      <c r="C183" s="14" t="s">
        <v>415</v>
      </c>
      <c r="D183" s="24" t="s">
        <v>266</v>
      </c>
      <c r="E183" s="25"/>
      <c r="F183" s="4">
        <v>13228882.509999976</v>
      </c>
      <c r="G183" s="4">
        <f t="shared" si="2"/>
        <v>44026156.436241917</v>
      </c>
      <c r="H183" s="4">
        <v>57255038.946241893</v>
      </c>
    </row>
    <row r="184" spans="1:8" ht="15" customHeight="1" x14ac:dyDescent="0.25">
      <c r="A184" s="15" t="s">
        <v>6</v>
      </c>
      <c r="B184" s="16" t="s">
        <v>410</v>
      </c>
      <c r="C184" s="16" t="s">
        <v>415</v>
      </c>
      <c r="D184" s="16" t="s">
        <v>409</v>
      </c>
      <c r="E184" s="17" t="s">
        <v>393</v>
      </c>
      <c r="F184" s="5">
        <v>12080158.299999975</v>
      </c>
      <c r="G184" s="5">
        <f t="shared" si="2"/>
        <v>41722646.026241921</v>
      </c>
      <c r="H184" s="5">
        <v>53802804.326241896</v>
      </c>
    </row>
    <row r="185" spans="1:8" ht="15" customHeight="1" x14ac:dyDescent="0.25">
      <c r="A185" s="15" t="s">
        <v>6</v>
      </c>
      <c r="B185" s="16" t="s">
        <v>410</v>
      </c>
      <c r="C185" s="16" t="s">
        <v>415</v>
      </c>
      <c r="D185" s="16" t="s">
        <v>413</v>
      </c>
      <c r="E185" s="17" t="s">
        <v>394</v>
      </c>
      <c r="F185" s="5">
        <v>579369.41</v>
      </c>
      <c r="G185" s="5">
        <f t="shared" si="2"/>
        <v>1064293.71</v>
      </c>
      <c r="H185" s="5">
        <v>1643663.1199999999</v>
      </c>
    </row>
    <row r="186" spans="1:8" ht="15" customHeight="1" x14ac:dyDescent="0.25">
      <c r="A186" s="15" t="s">
        <v>6</v>
      </c>
      <c r="B186" s="16" t="s">
        <v>410</v>
      </c>
      <c r="C186" s="16" t="s">
        <v>415</v>
      </c>
      <c r="D186" s="16" t="s">
        <v>414</v>
      </c>
      <c r="E186" s="17" t="s">
        <v>395</v>
      </c>
      <c r="F186" s="5">
        <v>569354.80000000016</v>
      </c>
      <c r="G186" s="5">
        <f t="shared" si="2"/>
        <v>1239216.6999999997</v>
      </c>
      <c r="H186" s="5">
        <v>1808571.5</v>
      </c>
    </row>
    <row r="187" spans="1:8" x14ac:dyDescent="0.25">
      <c r="A187" s="13" t="s">
        <v>6</v>
      </c>
      <c r="B187" s="14" t="s">
        <v>410</v>
      </c>
      <c r="C187" s="14" t="s">
        <v>418</v>
      </c>
      <c r="D187" s="24" t="s">
        <v>269</v>
      </c>
      <c r="E187" s="25"/>
      <c r="F187" s="4">
        <v>927733.6799999997</v>
      </c>
      <c r="G187" s="4">
        <f t="shared" si="2"/>
        <v>4489971.4399999995</v>
      </c>
      <c r="H187" s="4">
        <v>5417705.1199999992</v>
      </c>
    </row>
    <row r="188" spans="1:8" ht="15" customHeight="1" x14ac:dyDescent="0.25">
      <c r="A188" s="15" t="s">
        <v>6</v>
      </c>
      <c r="B188" s="16" t="s">
        <v>410</v>
      </c>
      <c r="C188" s="16" t="s">
        <v>418</v>
      </c>
      <c r="D188" s="16" t="s">
        <v>411</v>
      </c>
      <c r="E188" s="17" t="s">
        <v>396</v>
      </c>
      <c r="F188" s="5">
        <v>927733.6799999997</v>
      </c>
      <c r="G188" s="5">
        <f t="shared" si="2"/>
        <v>4489971.4399999995</v>
      </c>
      <c r="H188" s="5">
        <v>5417705.1199999992</v>
      </c>
    </row>
    <row r="189" spans="1:8" x14ac:dyDescent="0.25">
      <c r="A189" s="13" t="s">
        <v>6</v>
      </c>
      <c r="B189" s="14" t="s">
        <v>410</v>
      </c>
      <c r="C189" s="14" t="s">
        <v>419</v>
      </c>
      <c r="D189" s="24" t="s">
        <v>270</v>
      </c>
      <c r="E189" s="25"/>
      <c r="F189" s="4">
        <v>16006839.859999977</v>
      </c>
      <c r="G189" s="4">
        <f t="shared" si="2"/>
        <v>-2140066.7299999837</v>
      </c>
      <c r="H189" s="4">
        <v>13866773.129999993</v>
      </c>
    </row>
    <row r="190" spans="1:8" ht="15" customHeight="1" x14ac:dyDescent="0.25">
      <c r="A190" s="15" t="s">
        <v>6</v>
      </c>
      <c r="B190" s="16" t="s">
        <v>410</v>
      </c>
      <c r="C190" s="16" t="s">
        <v>419</v>
      </c>
      <c r="D190" s="16" t="s">
        <v>409</v>
      </c>
      <c r="E190" s="17" t="s">
        <v>397</v>
      </c>
      <c r="F190" s="5">
        <v>16006839.859999977</v>
      </c>
      <c r="G190" s="5">
        <f t="shared" si="2"/>
        <v>-2140066.7299999837</v>
      </c>
      <c r="H190" s="5">
        <v>13866773.129999993</v>
      </c>
    </row>
    <row r="191" spans="1:8" ht="15" customHeight="1" x14ac:dyDescent="0.25">
      <c r="A191" s="11" t="s">
        <v>6</v>
      </c>
      <c r="B191" s="12" t="s">
        <v>411</v>
      </c>
      <c r="C191" s="21" t="s">
        <v>53</v>
      </c>
      <c r="D191" s="22"/>
      <c r="E191" s="23"/>
      <c r="F191" s="7">
        <v>222750919.23000014</v>
      </c>
      <c r="G191" s="7">
        <f t="shared" si="2"/>
        <v>35577567.264771342</v>
      </c>
      <c r="H191" s="7">
        <v>258328486.49477148</v>
      </c>
    </row>
    <row r="192" spans="1:8" x14ac:dyDescent="0.25">
      <c r="A192" s="13" t="s">
        <v>6</v>
      </c>
      <c r="B192" s="14" t="s">
        <v>411</v>
      </c>
      <c r="C192" s="14" t="s">
        <v>410</v>
      </c>
      <c r="D192" s="24" t="s">
        <v>275</v>
      </c>
      <c r="E192" s="25"/>
      <c r="F192" s="4">
        <v>177445477.96000016</v>
      </c>
      <c r="G192" s="4">
        <f t="shared" si="2"/>
        <v>-4020850.8076287508</v>
      </c>
      <c r="H192" s="4">
        <v>173424627.15237141</v>
      </c>
    </row>
    <row r="193" spans="1:8" ht="15" customHeight="1" x14ac:dyDescent="0.25">
      <c r="A193" s="15" t="s">
        <v>6</v>
      </c>
      <c r="B193" s="16" t="s">
        <v>411</v>
      </c>
      <c r="C193" s="16" t="s">
        <v>410</v>
      </c>
      <c r="D193" s="16" t="s">
        <v>409</v>
      </c>
      <c r="E193" s="17" t="s">
        <v>398</v>
      </c>
      <c r="F193" s="5">
        <v>163124195.69000018</v>
      </c>
      <c r="G193" s="5">
        <f t="shared" si="2"/>
        <v>-14197476.081171602</v>
      </c>
      <c r="H193" s="5">
        <v>148926719.60882857</v>
      </c>
    </row>
    <row r="194" spans="1:8" ht="15" customHeight="1" x14ac:dyDescent="0.25">
      <c r="A194" s="15" t="s">
        <v>6</v>
      </c>
      <c r="B194" s="16" t="s">
        <v>411</v>
      </c>
      <c r="C194" s="16" t="s">
        <v>410</v>
      </c>
      <c r="D194" s="16" t="s">
        <v>410</v>
      </c>
      <c r="E194" s="17" t="s">
        <v>399</v>
      </c>
      <c r="F194" s="5">
        <v>9508509.9500000011</v>
      </c>
      <c r="G194" s="5">
        <f t="shared" si="2"/>
        <v>1149539.2168761771</v>
      </c>
      <c r="H194" s="5">
        <v>10658049.166876178</v>
      </c>
    </row>
    <row r="195" spans="1:8" ht="15" customHeight="1" x14ac:dyDescent="0.25">
      <c r="A195" s="15" t="s">
        <v>6</v>
      </c>
      <c r="B195" s="16" t="s">
        <v>411</v>
      </c>
      <c r="C195" s="16" t="s">
        <v>410</v>
      </c>
      <c r="D195" s="16" t="s">
        <v>411</v>
      </c>
      <c r="E195" s="17" t="s">
        <v>400</v>
      </c>
      <c r="F195" s="5">
        <v>4812772.3199999966</v>
      </c>
      <c r="G195" s="5">
        <f t="shared" si="2"/>
        <v>9027086.0566666592</v>
      </c>
      <c r="H195" s="5">
        <v>13839858.376666656</v>
      </c>
    </row>
    <row r="196" spans="1:8" x14ac:dyDescent="0.25">
      <c r="A196" s="13" t="s">
        <v>6</v>
      </c>
      <c r="B196" s="14" t="s">
        <v>411</v>
      </c>
      <c r="C196" s="14" t="s">
        <v>411</v>
      </c>
      <c r="D196" s="24" t="s">
        <v>276</v>
      </c>
      <c r="E196" s="25"/>
      <c r="F196" s="4">
        <v>21034870.049999986</v>
      </c>
      <c r="G196" s="4">
        <f t="shared" si="2"/>
        <v>29381643.24079999</v>
      </c>
      <c r="H196" s="4">
        <v>50416513.290799975</v>
      </c>
    </row>
    <row r="197" spans="1:8" ht="15" customHeight="1" x14ac:dyDescent="0.25">
      <c r="A197" s="15" t="s">
        <v>6</v>
      </c>
      <c r="B197" s="16" t="s">
        <v>411</v>
      </c>
      <c r="C197" s="16" t="s">
        <v>411</v>
      </c>
      <c r="D197" s="16" t="s">
        <v>410</v>
      </c>
      <c r="E197" s="17" t="s">
        <v>401</v>
      </c>
      <c r="F197" s="5">
        <v>18058229.709999986</v>
      </c>
      <c r="G197" s="5">
        <f t="shared" si="2"/>
        <v>29757792.190799989</v>
      </c>
      <c r="H197" s="5">
        <v>47816021.900799975</v>
      </c>
    </row>
    <row r="198" spans="1:8" ht="15" customHeight="1" x14ac:dyDescent="0.25">
      <c r="A198" s="15" t="s">
        <v>6</v>
      </c>
      <c r="B198" s="16" t="s">
        <v>411</v>
      </c>
      <c r="C198" s="16" t="s">
        <v>411</v>
      </c>
      <c r="D198" s="16" t="s">
        <v>411</v>
      </c>
      <c r="E198" s="17" t="s">
        <v>402</v>
      </c>
      <c r="F198" s="5">
        <v>2976640.3399999989</v>
      </c>
      <c r="G198" s="5">
        <f t="shared" ref="G198:G209" si="3">H198-F198</f>
        <v>-376148.94999999972</v>
      </c>
      <c r="H198" s="5">
        <v>2600491.3899999992</v>
      </c>
    </row>
    <row r="199" spans="1:8" x14ac:dyDescent="0.25">
      <c r="A199" s="13" t="s">
        <v>6</v>
      </c>
      <c r="B199" s="14" t="s">
        <v>411</v>
      </c>
      <c r="C199" s="14" t="s">
        <v>412</v>
      </c>
      <c r="D199" s="24" t="s">
        <v>277</v>
      </c>
      <c r="E199" s="25"/>
      <c r="F199" s="4">
        <v>24270571.219999991</v>
      </c>
      <c r="G199" s="4">
        <f t="shared" si="3"/>
        <v>10216774.831600092</v>
      </c>
      <c r="H199" s="4">
        <v>34487346.051600084</v>
      </c>
    </row>
    <row r="200" spans="1:8" ht="15" customHeight="1" x14ac:dyDescent="0.25">
      <c r="A200" s="15" t="s">
        <v>6</v>
      </c>
      <c r="B200" s="16" t="s">
        <v>411</v>
      </c>
      <c r="C200" s="16" t="s">
        <v>412</v>
      </c>
      <c r="D200" s="16" t="s">
        <v>409</v>
      </c>
      <c r="E200" s="17" t="s">
        <v>403</v>
      </c>
      <c r="F200" s="5">
        <v>13388419.520000016</v>
      </c>
      <c r="G200" s="5">
        <f t="shared" si="3"/>
        <v>2974070.4715999849</v>
      </c>
      <c r="H200" s="5">
        <v>16362489.991600001</v>
      </c>
    </row>
    <row r="201" spans="1:8" ht="15" customHeight="1" x14ac:dyDescent="0.25">
      <c r="A201" s="15" t="s">
        <v>6</v>
      </c>
      <c r="B201" s="16" t="s">
        <v>411</v>
      </c>
      <c r="C201" s="16" t="s">
        <v>412</v>
      </c>
      <c r="D201" s="16" t="s">
        <v>410</v>
      </c>
      <c r="E201" s="17" t="s">
        <v>404</v>
      </c>
      <c r="F201" s="5">
        <v>10882151.699999973</v>
      </c>
      <c r="G201" s="5">
        <f t="shared" si="3"/>
        <v>7242704.3600001112</v>
      </c>
      <c r="H201" s="5">
        <v>18124856.060000084</v>
      </c>
    </row>
    <row r="202" spans="1:8" x14ac:dyDescent="0.25">
      <c r="A202" s="11" t="s">
        <v>6</v>
      </c>
      <c r="B202" s="12" t="s">
        <v>412</v>
      </c>
      <c r="C202" s="21" t="s">
        <v>54</v>
      </c>
      <c r="D202" s="22"/>
      <c r="E202" s="23"/>
      <c r="F202" s="7">
        <v>10306075.169999989</v>
      </c>
      <c r="G202" s="7">
        <f t="shared" si="3"/>
        <v>609750.06151111983</v>
      </c>
      <c r="H202" s="7">
        <v>10915825.231511109</v>
      </c>
    </row>
    <row r="203" spans="1:8" x14ac:dyDescent="0.25">
      <c r="A203" s="13" t="s">
        <v>6</v>
      </c>
      <c r="B203" s="14" t="s">
        <v>412</v>
      </c>
      <c r="C203" s="14" t="s">
        <v>416</v>
      </c>
      <c r="D203" s="24" t="s">
        <v>290</v>
      </c>
      <c r="E203" s="25"/>
      <c r="F203" s="4">
        <v>10306075.169999989</v>
      </c>
      <c r="G203" s="4">
        <f t="shared" si="3"/>
        <v>609750.06151111983</v>
      </c>
      <c r="H203" s="4">
        <v>10915825.231511109</v>
      </c>
    </row>
    <row r="204" spans="1:8" x14ac:dyDescent="0.25">
      <c r="A204" s="15" t="s">
        <v>6</v>
      </c>
      <c r="B204" s="16" t="s">
        <v>412</v>
      </c>
      <c r="C204" s="16" t="s">
        <v>416</v>
      </c>
      <c r="D204" s="16" t="s">
        <v>409</v>
      </c>
      <c r="E204" s="17" t="s">
        <v>405</v>
      </c>
      <c r="F204" s="5">
        <v>10306075.169999989</v>
      </c>
      <c r="G204" s="5">
        <f t="shared" si="3"/>
        <v>609750.06151111983</v>
      </c>
      <c r="H204" s="5">
        <v>10915825.231511109</v>
      </c>
    </row>
    <row r="205" spans="1:8" x14ac:dyDescent="0.25">
      <c r="A205" s="11" t="s">
        <v>6</v>
      </c>
      <c r="B205" s="12" t="s">
        <v>414</v>
      </c>
      <c r="C205" s="21" t="s">
        <v>56</v>
      </c>
      <c r="D205" s="22"/>
      <c r="E205" s="23"/>
      <c r="F205" s="7">
        <v>2146597.7599999998</v>
      </c>
      <c r="G205" s="7">
        <f t="shared" si="3"/>
        <v>2385769.2499999991</v>
      </c>
      <c r="H205" s="7">
        <v>4532367.0099999988</v>
      </c>
    </row>
    <row r="206" spans="1:8" x14ac:dyDescent="0.25">
      <c r="A206" s="13" t="s">
        <v>6</v>
      </c>
      <c r="B206" s="14" t="s">
        <v>414</v>
      </c>
      <c r="C206" s="14" t="s">
        <v>410</v>
      </c>
      <c r="D206" s="24" t="s">
        <v>301</v>
      </c>
      <c r="E206" s="25"/>
      <c r="F206" s="4">
        <v>1731673.2799999998</v>
      </c>
      <c r="G206" s="4">
        <f t="shared" si="3"/>
        <v>1486017.2599999988</v>
      </c>
      <c r="H206" s="4">
        <v>3217690.5399999986</v>
      </c>
    </row>
    <row r="207" spans="1:8" x14ac:dyDescent="0.25">
      <c r="A207" s="15" t="s">
        <v>6</v>
      </c>
      <c r="B207" s="16" t="s">
        <v>414</v>
      </c>
      <c r="C207" s="16" t="s">
        <v>410</v>
      </c>
      <c r="D207" s="16" t="s">
        <v>409</v>
      </c>
      <c r="E207" s="17" t="s">
        <v>406</v>
      </c>
      <c r="F207" s="5">
        <v>1731673.2799999998</v>
      </c>
      <c r="G207" s="5">
        <f t="shared" si="3"/>
        <v>1486017.2599999988</v>
      </c>
      <c r="H207" s="5">
        <v>3217690.5399999986</v>
      </c>
    </row>
    <row r="208" spans="1:8" x14ac:dyDescent="0.25">
      <c r="A208" s="13" t="s">
        <v>6</v>
      </c>
      <c r="B208" s="14" t="s">
        <v>414</v>
      </c>
      <c r="C208" s="14" t="s">
        <v>411</v>
      </c>
      <c r="D208" s="24" t="s">
        <v>302</v>
      </c>
      <c r="E208" s="25"/>
      <c r="F208" s="4">
        <v>414924.48</v>
      </c>
      <c r="G208" s="4">
        <f t="shared" si="3"/>
        <v>899751.99</v>
      </c>
      <c r="H208" s="4">
        <v>1314676.47</v>
      </c>
    </row>
    <row r="209" spans="1:8" x14ac:dyDescent="0.25">
      <c r="A209" s="15" t="s">
        <v>6</v>
      </c>
      <c r="B209" s="16" t="s">
        <v>414</v>
      </c>
      <c r="C209" s="16" t="s">
        <v>411</v>
      </c>
      <c r="D209" s="16" t="s">
        <v>409</v>
      </c>
      <c r="E209" s="17" t="s">
        <v>407</v>
      </c>
      <c r="F209" s="5">
        <v>414924.48</v>
      </c>
      <c r="G209" s="5">
        <f t="shared" si="3"/>
        <v>899751.99</v>
      </c>
      <c r="H209" s="5">
        <v>1314676.47</v>
      </c>
    </row>
    <row r="210" spans="1:8" ht="15.75" x14ac:dyDescent="0.25">
      <c r="A210" s="18" t="s">
        <v>7</v>
      </c>
      <c r="B210" s="19"/>
      <c r="C210" s="19"/>
      <c r="D210" s="19"/>
      <c r="E210" s="20"/>
      <c r="F210" s="6">
        <f>F5+F21+F50+F75+F79+F127+F148</f>
        <v>2074189257</v>
      </c>
      <c r="G210" s="6">
        <f>G5+G21+G50+G75+G79+G127+G148</f>
        <v>200864385.40205836</v>
      </c>
      <c r="H210" s="6">
        <f>H5+H21+H50+H75+H79+H127+H148</f>
        <v>2275053642.4020586</v>
      </c>
    </row>
    <row r="211" spans="1:8" hidden="1" x14ac:dyDescent="0.25"/>
  </sheetData>
  <autoFilter ref="A4:H211" xr:uid="{BA7B2AFA-263A-4252-BB79-A61924A6536E}"/>
  <mergeCells count="110">
    <mergeCell ref="C15:E15"/>
    <mergeCell ref="D16:E16"/>
    <mergeCell ref="C18:E18"/>
    <mergeCell ref="D19:E19"/>
    <mergeCell ref="D10:E10"/>
    <mergeCell ref="C12:E12"/>
    <mergeCell ref="D13:E13"/>
    <mergeCell ref="C9:E9"/>
    <mergeCell ref="B5:E5"/>
    <mergeCell ref="C6:E6"/>
    <mergeCell ref="D7:E7"/>
    <mergeCell ref="A1:H1"/>
    <mergeCell ref="A2:H2"/>
    <mergeCell ref="D29:E29"/>
    <mergeCell ref="D31:E31"/>
    <mergeCell ref="D33:E33"/>
    <mergeCell ref="D35:E35"/>
    <mergeCell ref="D37:E37"/>
    <mergeCell ref="B21:E21"/>
    <mergeCell ref="C22:E22"/>
    <mergeCell ref="D23:E23"/>
    <mergeCell ref="D25:E25"/>
    <mergeCell ref="D27:E27"/>
    <mergeCell ref="D52:E52"/>
    <mergeCell ref="C54:E54"/>
    <mergeCell ref="C51:E51"/>
    <mergeCell ref="B50:E50"/>
    <mergeCell ref="D44:E44"/>
    <mergeCell ref="D46:E46"/>
    <mergeCell ref="D48:E48"/>
    <mergeCell ref="D39:E39"/>
    <mergeCell ref="D41:E41"/>
    <mergeCell ref="C43:E43"/>
    <mergeCell ref="C67:E67"/>
    <mergeCell ref="D68:E68"/>
    <mergeCell ref="C62:E62"/>
    <mergeCell ref="D63:E63"/>
    <mergeCell ref="D65:E65"/>
    <mergeCell ref="D57:E57"/>
    <mergeCell ref="C59:E59"/>
    <mergeCell ref="D60:E60"/>
    <mergeCell ref="D55:E55"/>
    <mergeCell ref="C80:E80"/>
    <mergeCell ref="D81:E81"/>
    <mergeCell ref="C85:E85"/>
    <mergeCell ref="D77:E77"/>
    <mergeCell ref="B79:E79"/>
    <mergeCell ref="C76:E76"/>
    <mergeCell ref="D70:E70"/>
    <mergeCell ref="D73:E73"/>
    <mergeCell ref="B75:E75"/>
    <mergeCell ref="D98:E98"/>
    <mergeCell ref="D101:E101"/>
    <mergeCell ref="C103:E103"/>
    <mergeCell ref="D104:E104"/>
    <mergeCell ref="D92:E92"/>
    <mergeCell ref="D95:E95"/>
    <mergeCell ref="C97:E97"/>
    <mergeCell ref="D86:E86"/>
    <mergeCell ref="D88:E88"/>
    <mergeCell ref="C91:E91"/>
    <mergeCell ref="C124:E124"/>
    <mergeCell ref="D115:E115"/>
    <mergeCell ref="D119:E119"/>
    <mergeCell ref="C121:E121"/>
    <mergeCell ref="D122:E122"/>
    <mergeCell ref="D110:E110"/>
    <mergeCell ref="C114:E114"/>
    <mergeCell ref="C106:E106"/>
    <mergeCell ref="D107:E107"/>
    <mergeCell ref="D138:E138"/>
    <mergeCell ref="C140:E140"/>
    <mergeCell ref="C132:E132"/>
    <mergeCell ref="D133:E133"/>
    <mergeCell ref="D135:E135"/>
    <mergeCell ref="C128:E128"/>
    <mergeCell ref="D129:E129"/>
    <mergeCell ref="D125:E125"/>
    <mergeCell ref="B127:E127"/>
    <mergeCell ref="D150:E150"/>
    <mergeCell ref="D152:E152"/>
    <mergeCell ref="D159:E159"/>
    <mergeCell ref="B148:E148"/>
    <mergeCell ref="C149:E149"/>
    <mergeCell ref="C145:E145"/>
    <mergeCell ref="D146:E146"/>
    <mergeCell ref="D141:E141"/>
    <mergeCell ref="D143:E143"/>
    <mergeCell ref="D183:E183"/>
    <mergeCell ref="D187:E187"/>
    <mergeCell ref="D189:E189"/>
    <mergeCell ref="C171:E171"/>
    <mergeCell ref="D172:E172"/>
    <mergeCell ref="D174:E174"/>
    <mergeCell ref="D177:E177"/>
    <mergeCell ref="D180:E180"/>
    <mergeCell ref="D161:E161"/>
    <mergeCell ref="D163:E163"/>
    <mergeCell ref="D165:E165"/>
    <mergeCell ref="D167:E167"/>
    <mergeCell ref="A210:E210"/>
    <mergeCell ref="C205:E205"/>
    <mergeCell ref="D206:E206"/>
    <mergeCell ref="D208:E208"/>
    <mergeCell ref="D203:E203"/>
    <mergeCell ref="C202:E202"/>
    <mergeCell ref="D196:E196"/>
    <mergeCell ref="D199:E199"/>
    <mergeCell ref="C191:E191"/>
    <mergeCell ref="D192:E192"/>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DD96B-875E-41BD-9FAF-89B2FD1815B2}">
  <dimension ref="A1:M544"/>
  <sheetViews>
    <sheetView tabSelected="1" topLeftCell="D61" zoomScale="70" zoomScaleNormal="70" workbookViewId="0">
      <selection activeCell="C6" sqref="C6:E6"/>
    </sheetView>
  </sheetViews>
  <sheetFormatPr baseColWidth="10" defaultColWidth="0" defaultRowHeight="15" zeroHeight="1" x14ac:dyDescent="0.25"/>
  <cols>
    <col min="1" max="4" width="6.28515625" customWidth="1"/>
    <col min="5" max="5" width="65" customWidth="1"/>
    <col min="6" max="6" width="22.85546875" customWidth="1"/>
    <col min="7" max="7" width="16" bestFit="1" customWidth="1"/>
    <col min="8" max="8" width="19" customWidth="1"/>
    <col min="9" max="9" width="14.28515625" hidden="1"/>
    <col min="10" max="10" width="11.42578125" hidden="1"/>
    <col min="11" max="12" width="14.85546875" hidden="1"/>
    <col min="14" max="16384" width="11.42578125" hidden="1"/>
  </cols>
  <sheetData>
    <row r="1" spans="1:8" ht="78" customHeight="1" x14ac:dyDescent="0.25">
      <c r="A1" s="29" t="s">
        <v>408</v>
      </c>
      <c r="B1" s="30"/>
      <c r="C1" s="30"/>
      <c r="D1" s="30"/>
      <c r="E1" s="30"/>
      <c r="F1" s="30"/>
      <c r="G1" s="30"/>
      <c r="H1" s="30"/>
    </row>
    <row r="2" spans="1:8" ht="21" x14ac:dyDescent="0.25">
      <c r="A2" s="31" t="s">
        <v>8</v>
      </c>
      <c r="B2" s="32"/>
      <c r="C2" s="32"/>
      <c r="D2" s="32"/>
      <c r="E2" s="32"/>
      <c r="F2" s="32"/>
      <c r="G2" s="32"/>
      <c r="H2" s="32"/>
    </row>
    <row r="3" spans="1:8" ht="60" x14ac:dyDescent="0.25">
      <c r="A3" s="8"/>
      <c r="B3" s="8"/>
      <c r="C3" s="9"/>
      <c r="D3" s="1"/>
      <c r="E3" s="1"/>
      <c r="F3" s="2" t="s">
        <v>423</v>
      </c>
      <c r="G3" s="2" t="s">
        <v>424</v>
      </c>
      <c r="H3" s="2" t="s">
        <v>425</v>
      </c>
    </row>
    <row r="4" spans="1:8" x14ac:dyDescent="0.25"/>
    <row r="5" spans="1:8" x14ac:dyDescent="0.25">
      <c r="A5" s="10" t="s">
        <v>0</v>
      </c>
      <c r="B5" s="26" t="s">
        <v>9</v>
      </c>
      <c r="C5" s="27"/>
      <c r="D5" s="27"/>
      <c r="E5" s="28"/>
      <c r="F5" s="3">
        <f>F6+F10+F14+F19+F25+F30</f>
        <v>102660472.27000028</v>
      </c>
      <c r="G5" s="3">
        <f>G6+G10+G14+G19+G25+G30</f>
        <v>2436606.6341208583</v>
      </c>
      <c r="H5" s="3">
        <f>H6+H10+H14+H19+H25+H30</f>
        <v>105097078.90412112</v>
      </c>
    </row>
    <row r="6" spans="1:8" x14ac:dyDescent="0.25">
      <c r="A6" s="11" t="s">
        <v>0</v>
      </c>
      <c r="B6" s="12" t="s">
        <v>409</v>
      </c>
      <c r="C6" s="21" t="s">
        <v>16</v>
      </c>
      <c r="D6" s="22"/>
      <c r="E6" s="23"/>
      <c r="F6" s="7">
        <f>F7+F8</f>
        <v>2301411.7900000005</v>
      </c>
      <c r="G6" s="7">
        <f>G7+G8</f>
        <v>1814935.4831999973</v>
      </c>
      <c r="H6" s="7">
        <f>H7+H8</f>
        <v>4116347.2731999978</v>
      </c>
    </row>
    <row r="7" spans="1:8" ht="15" customHeight="1" x14ac:dyDescent="0.25">
      <c r="A7" s="13" t="s">
        <v>0</v>
      </c>
      <c r="B7" s="14" t="s">
        <v>409</v>
      </c>
      <c r="C7" s="14" t="s">
        <v>409</v>
      </c>
      <c r="D7" s="24" t="s">
        <v>58</v>
      </c>
      <c r="E7" s="25"/>
      <c r="F7" s="4"/>
      <c r="G7" s="4"/>
      <c r="H7" s="4"/>
    </row>
    <row r="8" spans="1:8" x14ac:dyDescent="0.25">
      <c r="A8" s="13" t="s">
        <v>0</v>
      </c>
      <c r="B8" s="14" t="s">
        <v>409</v>
      </c>
      <c r="C8" s="14" t="s">
        <v>410</v>
      </c>
      <c r="D8" s="24" t="s">
        <v>59</v>
      </c>
      <c r="E8" s="25"/>
      <c r="F8" s="4">
        <f>F9</f>
        <v>2301411.7900000005</v>
      </c>
      <c r="G8" s="4">
        <f>G9</f>
        <v>1814935.4831999973</v>
      </c>
      <c r="H8" s="4">
        <f>H9</f>
        <v>4116347.2731999978</v>
      </c>
    </row>
    <row r="9" spans="1:8" ht="15" customHeight="1" x14ac:dyDescent="0.25">
      <c r="A9" s="15" t="s">
        <v>0</v>
      </c>
      <c r="B9" s="16" t="s">
        <v>409</v>
      </c>
      <c r="C9" s="16" t="s">
        <v>410</v>
      </c>
      <c r="D9" s="16" t="s">
        <v>409</v>
      </c>
      <c r="E9" s="17" t="s">
        <v>308</v>
      </c>
      <c r="F9" s="5">
        <v>2301411.7900000005</v>
      </c>
      <c r="G9" s="5">
        <f>H9-F9</f>
        <v>1814935.4831999973</v>
      </c>
      <c r="H9" s="5">
        <v>4116347.2731999978</v>
      </c>
    </row>
    <row r="10" spans="1:8" x14ac:dyDescent="0.25">
      <c r="A10" s="11" t="s">
        <v>0</v>
      </c>
      <c r="B10" s="12" t="s">
        <v>410</v>
      </c>
      <c r="C10" s="21" t="s">
        <v>17</v>
      </c>
      <c r="D10" s="22"/>
      <c r="E10" s="23"/>
      <c r="F10" s="7">
        <f>F11+F12+F13</f>
        <v>0</v>
      </c>
      <c r="G10" s="7">
        <f>G11+G12+G13</f>
        <v>0</v>
      </c>
      <c r="H10" s="7">
        <f>H11+H12+H13</f>
        <v>0</v>
      </c>
    </row>
    <row r="11" spans="1:8" x14ac:dyDescent="0.25">
      <c r="A11" s="13" t="s">
        <v>0</v>
      </c>
      <c r="B11" s="14" t="s">
        <v>410</v>
      </c>
      <c r="C11" s="14" t="s">
        <v>409</v>
      </c>
      <c r="D11" s="24" t="s">
        <v>60</v>
      </c>
      <c r="E11" s="25"/>
      <c r="F11" s="4"/>
      <c r="G11" s="4"/>
      <c r="H11" s="4"/>
    </row>
    <row r="12" spans="1:8" x14ac:dyDescent="0.25">
      <c r="A12" s="13" t="s">
        <v>0</v>
      </c>
      <c r="B12" s="14" t="s">
        <v>410</v>
      </c>
      <c r="C12" s="14" t="s">
        <v>410</v>
      </c>
      <c r="D12" s="24" t="s">
        <v>61</v>
      </c>
      <c r="E12" s="25"/>
      <c r="F12" s="4"/>
      <c r="G12" s="4"/>
      <c r="H12" s="4"/>
    </row>
    <row r="13" spans="1:8" x14ac:dyDescent="0.25">
      <c r="A13" s="13" t="s">
        <v>0</v>
      </c>
      <c r="B13" s="14" t="s">
        <v>410</v>
      </c>
      <c r="C13" s="14" t="s">
        <v>411</v>
      </c>
      <c r="D13" s="24" t="s">
        <v>62</v>
      </c>
      <c r="E13" s="25"/>
      <c r="F13" s="4"/>
      <c r="G13" s="4"/>
      <c r="H13" s="4"/>
    </row>
    <row r="14" spans="1:8" x14ac:dyDescent="0.25">
      <c r="A14" s="11" t="s">
        <v>0</v>
      </c>
      <c r="B14" s="12" t="s">
        <v>411</v>
      </c>
      <c r="C14" s="21" t="s">
        <v>18</v>
      </c>
      <c r="D14" s="22"/>
      <c r="E14" s="23"/>
      <c r="F14" s="7">
        <f>F15+F16+F17</f>
        <v>63650324.280000284</v>
      </c>
      <c r="G14" s="7">
        <f>G15+G16+G17</f>
        <v>-2131641.8904514611</v>
      </c>
      <c r="H14" s="7">
        <f>H15+H16+H17</f>
        <v>61518682.389548823</v>
      </c>
    </row>
    <row r="15" spans="1:8" x14ac:dyDescent="0.25">
      <c r="A15" s="13" t="s">
        <v>0</v>
      </c>
      <c r="B15" s="14" t="s">
        <v>411</v>
      </c>
      <c r="C15" s="14" t="s">
        <v>409</v>
      </c>
      <c r="D15" s="24" t="s">
        <v>63</v>
      </c>
      <c r="E15" s="25"/>
      <c r="F15" s="4"/>
      <c r="G15" s="4"/>
      <c r="H15" s="4"/>
    </row>
    <row r="16" spans="1:8" x14ac:dyDescent="0.25">
      <c r="A16" s="13" t="s">
        <v>0</v>
      </c>
      <c r="B16" s="14" t="s">
        <v>411</v>
      </c>
      <c r="C16" s="14" t="s">
        <v>410</v>
      </c>
      <c r="D16" s="24" t="s">
        <v>64</v>
      </c>
      <c r="E16" s="25"/>
      <c r="F16" s="4"/>
      <c r="G16" s="4"/>
      <c r="H16" s="4"/>
    </row>
    <row r="17" spans="1:8" x14ac:dyDescent="0.25">
      <c r="A17" s="13" t="s">
        <v>0</v>
      </c>
      <c r="B17" s="14" t="s">
        <v>411</v>
      </c>
      <c r="C17" s="14" t="s">
        <v>411</v>
      </c>
      <c r="D17" s="24" t="s">
        <v>65</v>
      </c>
      <c r="E17" s="25"/>
      <c r="F17" s="4">
        <f>F18</f>
        <v>63650324.280000284</v>
      </c>
      <c r="G17" s="4">
        <f>G18</f>
        <v>-2131641.8904514611</v>
      </c>
      <c r="H17" s="4">
        <f>H18</f>
        <v>61518682.389548823</v>
      </c>
    </row>
    <row r="18" spans="1:8" x14ac:dyDescent="0.25">
      <c r="A18" s="15" t="s">
        <v>0</v>
      </c>
      <c r="B18" s="16" t="s">
        <v>411</v>
      </c>
      <c r="C18" s="16" t="s">
        <v>411</v>
      </c>
      <c r="D18" s="16" t="s">
        <v>409</v>
      </c>
      <c r="E18" s="17" t="s">
        <v>309</v>
      </c>
      <c r="F18" s="5">
        <v>63650324.280000284</v>
      </c>
      <c r="G18" s="5">
        <f>H18-F18</f>
        <v>-2131641.8904514611</v>
      </c>
      <c r="H18" s="5">
        <v>61518682.389548823</v>
      </c>
    </row>
    <row r="19" spans="1:8" x14ac:dyDescent="0.25">
      <c r="A19" s="11" t="s">
        <v>0</v>
      </c>
      <c r="B19" s="12" t="s">
        <v>412</v>
      </c>
      <c r="C19" s="21" t="s">
        <v>19</v>
      </c>
      <c r="D19" s="22"/>
      <c r="E19" s="23"/>
      <c r="F19" s="7">
        <f>F20+F22+F23+F24</f>
        <v>11130896.269999983</v>
      </c>
      <c r="G19" s="7">
        <f>G20+G22+G23+G24</f>
        <v>2461988.1300000194</v>
      </c>
      <c r="H19" s="7">
        <f>H20+H22+H23+H24</f>
        <v>13592884.400000002</v>
      </c>
    </row>
    <row r="20" spans="1:8" x14ac:dyDescent="0.25">
      <c r="A20" s="13" t="s">
        <v>0</v>
      </c>
      <c r="B20" s="14" t="s">
        <v>412</v>
      </c>
      <c r="C20" s="14" t="s">
        <v>409</v>
      </c>
      <c r="D20" s="24" t="s">
        <v>66</v>
      </c>
      <c r="E20" s="25"/>
      <c r="F20" s="4">
        <f>F21</f>
        <v>11130896.269999983</v>
      </c>
      <c r="G20" s="4">
        <f>G21</f>
        <v>2461988.1300000194</v>
      </c>
      <c r="H20" s="4">
        <f>H21</f>
        <v>13592884.400000002</v>
      </c>
    </row>
    <row r="21" spans="1:8" x14ac:dyDescent="0.25">
      <c r="A21" s="15" t="s">
        <v>0</v>
      </c>
      <c r="B21" s="16" t="s">
        <v>412</v>
      </c>
      <c r="C21" s="16" t="s">
        <v>409</v>
      </c>
      <c r="D21" s="16" t="s">
        <v>409</v>
      </c>
      <c r="E21" s="17" t="s">
        <v>310</v>
      </c>
      <c r="F21" s="5">
        <v>11130896.269999983</v>
      </c>
      <c r="G21" s="5">
        <f>H21-F21</f>
        <v>2461988.1300000194</v>
      </c>
      <c r="H21" s="5">
        <v>13592884.400000002</v>
      </c>
    </row>
    <row r="22" spans="1:8" x14ac:dyDescent="0.25">
      <c r="A22" s="13" t="s">
        <v>0</v>
      </c>
      <c r="B22" s="14" t="s">
        <v>412</v>
      </c>
      <c r="C22" s="14" t="s">
        <v>410</v>
      </c>
      <c r="D22" s="24" t="s">
        <v>67</v>
      </c>
      <c r="E22" s="25"/>
      <c r="F22" s="4"/>
      <c r="G22" s="4"/>
      <c r="H22" s="4"/>
    </row>
    <row r="23" spans="1:8" x14ac:dyDescent="0.25">
      <c r="A23" s="13" t="s">
        <v>0</v>
      </c>
      <c r="B23" s="14" t="s">
        <v>412</v>
      </c>
      <c r="C23" s="14" t="s">
        <v>411</v>
      </c>
      <c r="D23" s="24" t="s">
        <v>68</v>
      </c>
      <c r="E23" s="25"/>
      <c r="F23" s="4"/>
      <c r="G23" s="4"/>
      <c r="H23" s="4"/>
    </row>
    <row r="24" spans="1:8" x14ac:dyDescent="0.25">
      <c r="A24" s="13" t="s">
        <v>0</v>
      </c>
      <c r="B24" s="14" t="s">
        <v>412</v>
      </c>
      <c r="C24" s="14" t="s">
        <v>412</v>
      </c>
      <c r="D24" s="24" t="s">
        <v>69</v>
      </c>
      <c r="E24" s="25"/>
      <c r="F24" s="4"/>
      <c r="G24" s="4"/>
      <c r="H24" s="4"/>
    </row>
    <row r="25" spans="1:8" x14ac:dyDescent="0.25">
      <c r="A25" s="11" t="s">
        <v>0</v>
      </c>
      <c r="B25" s="12" t="s">
        <v>413</v>
      </c>
      <c r="C25" s="21" t="s">
        <v>20</v>
      </c>
      <c r="D25" s="22"/>
      <c r="E25" s="23"/>
      <c r="F25" s="7">
        <f>F26+F27+F28</f>
        <v>1093123.5899999999</v>
      </c>
      <c r="G25" s="7">
        <f>G26+G27+G28</f>
        <v>-957747.23999999987</v>
      </c>
      <c r="H25" s="7">
        <f>H26+H27+H28</f>
        <v>135376.35</v>
      </c>
    </row>
    <row r="26" spans="1:8" x14ac:dyDescent="0.25">
      <c r="A26" s="13" t="s">
        <v>0</v>
      </c>
      <c r="B26" s="14" t="s">
        <v>413</v>
      </c>
      <c r="C26" s="14" t="s">
        <v>409</v>
      </c>
      <c r="D26" s="24" t="s">
        <v>70</v>
      </c>
      <c r="E26" s="25"/>
      <c r="F26" s="4"/>
      <c r="G26" s="4"/>
      <c r="H26" s="4"/>
    </row>
    <row r="27" spans="1:8" x14ac:dyDescent="0.25">
      <c r="A27" s="13" t="s">
        <v>0</v>
      </c>
      <c r="B27" s="14" t="s">
        <v>413</v>
      </c>
      <c r="C27" s="14" t="s">
        <v>410</v>
      </c>
      <c r="D27" s="24" t="s">
        <v>71</v>
      </c>
      <c r="E27" s="25"/>
      <c r="F27" s="4"/>
      <c r="G27" s="4"/>
      <c r="H27" s="4"/>
    </row>
    <row r="28" spans="1:8" x14ac:dyDescent="0.25">
      <c r="A28" s="13" t="s">
        <v>0</v>
      </c>
      <c r="B28" s="14" t="s">
        <v>413</v>
      </c>
      <c r="C28" s="14" t="s">
        <v>411</v>
      </c>
      <c r="D28" s="24" t="s">
        <v>72</v>
      </c>
      <c r="E28" s="25"/>
      <c r="F28" s="4">
        <f>F29</f>
        <v>1093123.5899999999</v>
      </c>
      <c r="G28" s="4">
        <f>G29</f>
        <v>-957747.23999999987</v>
      </c>
      <c r="H28" s="4">
        <f>H29</f>
        <v>135376.35</v>
      </c>
    </row>
    <row r="29" spans="1:8" x14ac:dyDescent="0.25">
      <c r="A29" s="15" t="s">
        <v>0</v>
      </c>
      <c r="B29" s="16" t="s">
        <v>413</v>
      </c>
      <c r="C29" s="16" t="s">
        <v>411</v>
      </c>
      <c r="D29" s="16" t="s">
        <v>409</v>
      </c>
      <c r="E29" s="17" t="s">
        <v>311</v>
      </c>
      <c r="F29" s="5">
        <v>1093123.5899999999</v>
      </c>
      <c r="G29" s="5">
        <f>H29-F29</f>
        <v>-957747.23999999987</v>
      </c>
      <c r="H29" s="5">
        <v>135376.35</v>
      </c>
    </row>
    <row r="30" spans="1:8" x14ac:dyDescent="0.25">
      <c r="A30" s="11" t="s">
        <v>0</v>
      </c>
      <c r="B30" s="12" t="s">
        <v>414</v>
      </c>
      <c r="C30" s="21" t="s">
        <v>21</v>
      </c>
      <c r="D30" s="22"/>
      <c r="E30" s="23"/>
      <c r="F30" s="7">
        <f>F31+F33</f>
        <v>24484716.34</v>
      </c>
      <c r="G30" s="7">
        <f>G31+G33</f>
        <v>1249072.1513723023</v>
      </c>
      <c r="H30" s="7">
        <f>H31+H33</f>
        <v>25733788.491372302</v>
      </c>
    </row>
    <row r="31" spans="1:8" x14ac:dyDescent="0.25">
      <c r="A31" s="13" t="s">
        <v>0</v>
      </c>
      <c r="B31" s="14" t="s">
        <v>414</v>
      </c>
      <c r="C31" s="14" t="s">
        <v>409</v>
      </c>
      <c r="D31" s="24" t="s">
        <v>73</v>
      </c>
      <c r="E31" s="25"/>
      <c r="F31" s="4">
        <f>F32</f>
        <v>24484716.34</v>
      </c>
      <c r="G31" s="4">
        <f>G32</f>
        <v>1249072.1513723023</v>
      </c>
      <c r="H31" s="4">
        <f>H32</f>
        <v>25733788.491372302</v>
      </c>
    </row>
    <row r="32" spans="1:8" x14ac:dyDescent="0.25">
      <c r="A32" s="15" t="s">
        <v>0</v>
      </c>
      <c r="B32" s="16" t="s">
        <v>414</v>
      </c>
      <c r="C32" s="16" t="s">
        <v>409</v>
      </c>
      <c r="D32" s="16" t="s">
        <v>411</v>
      </c>
      <c r="E32" s="17" t="s">
        <v>312</v>
      </c>
      <c r="F32" s="5">
        <v>24484716.34</v>
      </c>
      <c r="G32" s="5">
        <f>H32-F32</f>
        <v>1249072.1513723023</v>
      </c>
      <c r="H32" s="5">
        <v>25733788.491372302</v>
      </c>
    </row>
    <row r="33" spans="1:8" x14ac:dyDescent="0.25">
      <c r="A33" s="13" t="s">
        <v>0</v>
      </c>
      <c r="B33" s="14" t="s">
        <v>414</v>
      </c>
      <c r="C33" s="14" t="s">
        <v>410</v>
      </c>
      <c r="D33" s="24" t="s">
        <v>74</v>
      </c>
      <c r="E33" s="25"/>
      <c r="F33" s="4"/>
      <c r="G33" s="4"/>
      <c r="H33" s="4"/>
    </row>
    <row r="34" spans="1:8" ht="15" customHeight="1" x14ac:dyDescent="0.25">
      <c r="A34" s="10" t="s">
        <v>1</v>
      </c>
      <c r="B34" s="26" t="s">
        <v>10</v>
      </c>
      <c r="C34" s="27"/>
      <c r="D34" s="27"/>
      <c r="E34" s="28"/>
      <c r="F34" s="3">
        <f>F35+F59+F68</f>
        <v>312645450.98000008</v>
      </c>
      <c r="G34" s="3">
        <f>G35+G59+G68</f>
        <v>47606479.073563889</v>
      </c>
      <c r="H34" s="3">
        <f>H35+H59+H68</f>
        <v>360251930.05356395</v>
      </c>
    </row>
    <row r="35" spans="1:8" x14ac:dyDescent="0.25">
      <c r="A35" s="11" t="s">
        <v>1</v>
      </c>
      <c r="B35" s="12" t="s">
        <v>409</v>
      </c>
      <c r="C35" s="21" t="s">
        <v>22</v>
      </c>
      <c r="D35" s="22"/>
      <c r="E35" s="23"/>
      <c r="F35" s="7">
        <f>F36+F38+F40+F42+F44+F46+F48+F50+F51+F53+F55+F56+F57</f>
        <v>262227660.79000011</v>
      </c>
      <c r="G35" s="7">
        <f>G36+G38+G40+G42+G44+G46+G48+G50+G51+G53+G55+G56+G57</f>
        <v>56129518.073341556</v>
      </c>
      <c r="H35" s="7">
        <f>H36+H38+H40+H42+H44+H46+H48+H50+H51+H53+H55+H56+H57</f>
        <v>318357178.86334163</v>
      </c>
    </row>
    <row r="36" spans="1:8" x14ac:dyDescent="0.25">
      <c r="A36" s="13" t="s">
        <v>1</v>
      </c>
      <c r="B36" s="14" t="s">
        <v>409</v>
      </c>
      <c r="C36" s="14" t="s">
        <v>409</v>
      </c>
      <c r="D36" s="24" t="s">
        <v>75</v>
      </c>
      <c r="E36" s="25"/>
      <c r="F36" s="4">
        <f>F37</f>
        <v>80880832.970000088</v>
      </c>
      <c r="G36" s="4">
        <f>G37</f>
        <v>3698652.8555553257</v>
      </c>
      <c r="H36" s="4">
        <f>H37</f>
        <v>84579485.825555414</v>
      </c>
    </row>
    <row r="37" spans="1:8" ht="15" customHeight="1" x14ac:dyDescent="0.25">
      <c r="A37" s="15" t="s">
        <v>1</v>
      </c>
      <c r="B37" s="16" t="s">
        <v>409</v>
      </c>
      <c r="C37" s="16" t="s">
        <v>409</v>
      </c>
      <c r="D37" s="16" t="s">
        <v>409</v>
      </c>
      <c r="E37" s="17" t="s">
        <v>313</v>
      </c>
      <c r="F37" s="5">
        <v>80880832.970000088</v>
      </c>
      <c r="G37" s="5">
        <f>H37-F37</f>
        <v>3698652.8555553257</v>
      </c>
      <c r="H37" s="5">
        <v>84579485.825555414</v>
      </c>
    </row>
    <row r="38" spans="1:8" x14ac:dyDescent="0.25">
      <c r="A38" s="13" t="s">
        <v>1</v>
      </c>
      <c r="B38" s="14" t="s">
        <v>409</v>
      </c>
      <c r="C38" s="14" t="s">
        <v>410</v>
      </c>
      <c r="D38" s="24" t="s">
        <v>76</v>
      </c>
      <c r="E38" s="25"/>
      <c r="F38" s="4">
        <f>F39</f>
        <v>21002266.399999995</v>
      </c>
      <c r="G38" s="4">
        <f>G39</f>
        <v>1755523.9802223034</v>
      </c>
      <c r="H38" s="4">
        <f>H39</f>
        <v>22757790.380222298</v>
      </c>
    </row>
    <row r="39" spans="1:8" ht="15" customHeight="1" x14ac:dyDescent="0.25">
      <c r="A39" s="15" t="s">
        <v>1</v>
      </c>
      <c r="B39" s="16" t="s">
        <v>409</v>
      </c>
      <c r="C39" s="16" t="s">
        <v>410</v>
      </c>
      <c r="D39" s="16" t="s">
        <v>409</v>
      </c>
      <c r="E39" s="17" t="s">
        <v>314</v>
      </c>
      <c r="F39" s="5">
        <v>21002266.399999995</v>
      </c>
      <c r="G39" s="5">
        <f>H39-F39</f>
        <v>1755523.9802223034</v>
      </c>
      <c r="H39" s="5">
        <v>22757790.380222298</v>
      </c>
    </row>
    <row r="40" spans="1:8" x14ac:dyDescent="0.25">
      <c r="A40" s="13" t="s">
        <v>1</v>
      </c>
      <c r="B40" s="14" t="s">
        <v>409</v>
      </c>
      <c r="C40" s="14" t="s">
        <v>411</v>
      </c>
      <c r="D40" s="24" t="s">
        <v>77</v>
      </c>
      <c r="E40" s="25"/>
      <c r="F40" s="4">
        <f>F41</f>
        <v>18209325.729999986</v>
      </c>
      <c r="G40" s="4">
        <f>G41</f>
        <v>67924599.095199898</v>
      </c>
      <c r="H40" s="4">
        <f>H41</f>
        <v>86133924.825199887</v>
      </c>
    </row>
    <row r="41" spans="1:8" ht="15" customHeight="1" x14ac:dyDescent="0.25">
      <c r="A41" s="15" t="s">
        <v>1</v>
      </c>
      <c r="B41" s="16" t="s">
        <v>409</v>
      </c>
      <c r="C41" s="16" t="s">
        <v>411</v>
      </c>
      <c r="D41" s="16" t="s">
        <v>409</v>
      </c>
      <c r="E41" s="17" t="s">
        <v>315</v>
      </c>
      <c r="F41" s="5">
        <v>18209325.729999986</v>
      </c>
      <c r="G41" s="5">
        <f>H41-F41</f>
        <v>67924599.095199898</v>
      </c>
      <c r="H41" s="5">
        <v>86133924.825199887</v>
      </c>
    </row>
    <row r="42" spans="1:8" x14ac:dyDescent="0.25">
      <c r="A42" s="13" t="s">
        <v>1</v>
      </c>
      <c r="B42" s="14" t="s">
        <v>409</v>
      </c>
      <c r="C42" s="14" t="s">
        <v>412</v>
      </c>
      <c r="D42" s="24" t="s">
        <v>78</v>
      </c>
      <c r="E42" s="25"/>
      <c r="F42" s="4">
        <f>F43</f>
        <v>4359374.8699999982</v>
      </c>
      <c r="G42" s="4">
        <f>G43</f>
        <v>-664855.44742787909</v>
      </c>
      <c r="H42" s="4">
        <f>H43</f>
        <v>3694519.4225721192</v>
      </c>
    </row>
    <row r="43" spans="1:8" ht="15" customHeight="1" x14ac:dyDescent="0.25">
      <c r="A43" s="15" t="s">
        <v>1</v>
      </c>
      <c r="B43" s="16" t="s">
        <v>409</v>
      </c>
      <c r="C43" s="16" t="s">
        <v>412</v>
      </c>
      <c r="D43" s="16" t="s">
        <v>409</v>
      </c>
      <c r="E43" s="17" t="s">
        <v>316</v>
      </c>
      <c r="F43" s="5">
        <v>4359374.8699999982</v>
      </c>
      <c r="G43" s="5">
        <f>H43-F43</f>
        <v>-664855.44742787909</v>
      </c>
      <c r="H43" s="5">
        <v>3694519.4225721192</v>
      </c>
    </row>
    <row r="44" spans="1:8" x14ac:dyDescent="0.25">
      <c r="A44" s="13" t="s">
        <v>1</v>
      </c>
      <c r="B44" s="14" t="s">
        <v>409</v>
      </c>
      <c r="C44" s="14" t="s">
        <v>413</v>
      </c>
      <c r="D44" s="24" t="s">
        <v>79</v>
      </c>
      <c r="E44" s="25"/>
      <c r="F44" s="4">
        <f>F45</f>
        <v>9919083.0099999979</v>
      </c>
      <c r="G44" s="4">
        <f>G45</f>
        <v>-2274253.7199999895</v>
      </c>
      <c r="H44" s="4">
        <f>H45</f>
        <v>7644829.2900000084</v>
      </c>
    </row>
    <row r="45" spans="1:8" ht="15" customHeight="1" x14ac:dyDescent="0.25">
      <c r="A45" s="15" t="s">
        <v>1</v>
      </c>
      <c r="B45" s="16" t="s">
        <v>409</v>
      </c>
      <c r="C45" s="16" t="s">
        <v>413</v>
      </c>
      <c r="D45" s="16" t="s">
        <v>409</v>
      </c>
      <c r="E45" s="17" t="s">
        <v>317</v>
      </c>
      <c r="F45" s="5">
        <v>9919083.0099999979</v>
      </c>
      <c r="G45" s="5">
        <f>H45-F45</f>
        <v>-2274253.7199999895</v>
      </c>
      <c r="H45" s="5">
        <v>7644829.2900000084</v>
      </c>
    </row>
    <row r="46" spans="1:8" x14ac:dyDescent="0.25">
      <c r="A46" s="13" t="s">
        <v>1</v>
      </c>
      <c r="B46" s="14" t="s">
        <v>409</v>
      </c>
      <c r="C46" s="14" t="s">
        <v>414</v>
      </c>
      <c r="D46" s="24" t="s">
        <v>80</v>
      </c>
      <c r="E46" s="25"/>
      <c r="F46" s="4">
        <f>F47</f>
        <v>4454982.7699999996</v>
      </c>
      <c r="G46" s="4">
        <f>G47</f>
        <v>-146952.30999999028</v>
      </c>
      <c r="H46" s="4">
        <f>H47</f>
        <v>4308030.4600000093</v>
      </c>
    </row>
    <row r="47" spans="1:8" ht="15" customHeight="1" x14ac:dyDescent="0.25">
      <c r="A47" s="15" t="s">
        <v>1</v>
      </c>
      <c r="B47" s="16" t="s">
        <v>409</v>
      </c>
      <c r="C47" s="16" t="s">
        <v>414</v>
      </c>
      <c r="D47" s="16" t="s">
        <v>409</v>
      </c>
      <c r="E47" s="17" t="s">
        <v>318</v>
      </c>
      <c r="F47" s="5">
        <v>4454982.7699999996</v>
      </c>
      <c r="G47" s="5">
        <f>H47-F47</f>
        <v>-146952.30999999028</v>
      </c>
      <c r="H47" s="5">
        <v>4308030.4600000093</v>
      </c>
    </row>
    <row r="48" spans="1:8" x14ac:dyDescent="0.25">
      <c r="A48" s="13" t="s">
        <v>1</v>
      </c>
      <c r="B48" s="14" t="s">
        <v>409</v>
      </c>
      <c r="C48" s="14" t="s">
        <v>415</v>
      </c>
      <c r="D48" s="24" t="s">
        <v>81</v>
      </c>
      <c r="E48" s="33"/>
      <c r="F48" s="4">
        <f>F49</f>
        <v>13467060.69999999</v>
      </c>
      <c r="G48" s="4">
        <f>G49</f>
        <v>414067.72494756617</v>
      </c>
      <c r="H48" s="4">
        <f>H49</f>
        <v>13881128.424947556</v>
      </c>
    </row>
    <row r="49" spans="1:8" ht="15" customHeight="1" x14ac:dyDescent="0.25">
      <c r="A49" s="15" t="s">
        <v>1</v>
      </c>
      <c r="B49" s="16" t="s">
        <v>409</v>
      </c>
      <c r="C49" s="16" t="s">
        <v>415</v>
      </c>
      <c r="D49" s="16" t="s">
        <v>409</v>
      </c>
      <c r="E49" s="17" t="s">
        <v>319</v>
      </c>
      <c r="F49" s="5">
        <v>13467060.69999999</v>
      </c>
      <c r="G49" s="5">
        <f>H49-F49</f>
        <v>414067.72494756617</v>
      </c>
      <c r="H49" s="5">
        <v>13881128.424947556</v>
      </c>
    </row>
    <row r="50" spans="1:8" x14ac:dyDescent="0.25">
      <c r="A50" s="13" t="s">
        <v>1</v>
      </c>
      <c r="B50" s="14" t="s">
        <v>409</v>
      </c>
      <c r="C50" s="14" t="s">
        <v>416</v>
      </c>
      <c r="D50" s="24" t="s">
        <v>82</v>
      </c>
      <c r="E50" s="33"/>
      <c r="F50" s="4"/>
      <c r="G50" s="4"/>
      <c r="H50" s="4"/>
    </row>
    <row r="51" spans="1:8" x14ac:dyDescent="0.25">
      <c r="A51" s="13" t="s">
        <v>1</v>
      </c>
      <c r="B51" s="14" t="s">
        <v>409</v>
      </c>
      <c r="C51" s="14" t="s">
        <v>417</v>
      </c>
      <c r="D51" s="24" t="s">
        <v>83</v>
      </c>
      <c r="E51" s="33"/>
      <c r="F51" s="4">
        <f>F52</f>
        <v>5127197.5200000023</v>
      </c>
      <c r="G51" s="4">
        <f>G52</f>
        <v>24625126.173200008</v>
      </c>
      <c r="H51" s="4">
        <f>H52</f>
        <v>29752323.693200011</v>
      </c>
    </row>
    <row r="52" spans="1:8" ht="15" customHeight="1" x14ac:dyDescent="0.25">
      <c r="A52" s="15" t="s">
        <v>1</v>
      </c>
      <c r="B52" s="16" t="s">
        <v>409</v>
      </c>
      <c r="C52" s="16" t="s">
        <v>417</v>
      </c>
      <c r="D52" s="16" t="s">
        <v>409</v>
      </c>
      <c r="E52" s="17" t="s">
        <v>320</v>
      </c>
      <c r="F52" s="5">
        <v>5127197.5200000023</v>
      </c>
      <c r="G52" s="5">
        <f>H52-F52</f>
        <v>24625126.173200008</v>
      </c>
      <c r="H52" s="5">
        <v>29752323.693200011</v>
      </c>
    </row>
    <row r="53" spans="1:8" x14ac:dyDescent="0.25">
      <c r="A53" s="13" t="s">
        <v>1</v>
      </c>
      <c r="B53" s="14" t="s">
        <v>409</v>
      </c>
      <c r="C53" s="14" t="s">
        <v>418</v>
      </c>
      <c r="D53" s="24" t="s">
        <v>84</v>
      </c>
      <c r="E53" s="33"/>
      <c r="F53" s="4">
        <f>F54</f>
        <v>96106034.120000005</v>
      </c>
      <c r="G53" s="4">
        <f>G54</f>
        <v>-38520952.661466815</v>
      </c>
      <c r="H53" s="4">
        <f>H54</f>
        <v>57585081.45853319</v>
      </c>
    </row>
    <row r="54" spans="1:8" ht="15" customHeight="1" x14ac:dyDescent="0.25">
      <c r="A54" s="15" t="s">
        <v>1</v>
      </c>
      <c r="B54" s="16" t="s">
        <v>409</v>
      </c>
      <c r="C54" s="16" t="s">
        <v>418</v>
      </c>
      <c r="D54" s="16" t="s">
        <v>409</v>
      </c>
      <c r="E54" s="17" t="s">
        <v>321</v>
      </c>
      <c r="F54" s="5">
        <v>96106034.120000005</v>
      </c>
      <c r="G54" s="5">
        <f>H54-F54</f>
        <v>-38520952.661466815</v>
      </c>
      <c r="H54" s="5">
        <v>57585081.45853319</v>
      </c>
    </row>
    <row r="55" spans="1:8" x14ac:dyDescent="0.25">
      <c r="A55" s="13" t="s">
        <v>1</v>
      </c>
      <c r="B55" s="14" t="s">
        <v>409</v>
      </c>
      <c r="C55" s="14" t="s">
        <v>419</v>
      </c>
      <c r="D55" s="24" t="s">
        <v>85</v>
      </c>
      <c r="E55" s="33"/>
      <c r="F55" s="4"/>
      <c r="G55" s="4"/>
      <c r="H55" s="4"/>
    </row>
    <row r="56" spans="1:8" x14ac:dyDescent="0.25">
      <c r="A56" s="13" t="s">
        <v>1</v>
      </c>
      <c r="B56" s="14" t="s">
        <v>409</v>
      </c>
      <c r="C56" s="14" t="s">
        <v>420</v>
      </c>
      <c r="D56" s="24" t="s">
        <v>86</v>
      </c>
      <c r="E56" s="33"/>
      <c r="F56" s="4"/>
      <c r="G56" s="4"/>
      <c r="H56" s="4"/>
    </row>
    <row r="57" spans="1:8" x14ac:dyDescent="0.25">
      <c r="A57" s="13" t="s">
        <v>1</v>
      </c>
      <c r="B57" s="14" t="s">
        <v>409</v>
      </c>
      <c r="C57" s="14" t="s">
        <v>421</v>
      </c>
      <c r="D57" s="24" t="s">
        <v>87</v>
      </c>
      <c r="E57" s="33"/>
      <c r="F57" s="4">
        <f>F58</f>
        <v>8701502.7000000067</v>
      </c>
      <c r="G57" s="4">
        <f>G58</f>
        <v>-681437.61688888352</v>
      </c>
      <c r="H57" s="4">
        <f>H58</f>
        <v>8020065.0831111232</v>
      </c>
    </row>
    <row r="58" spans="1:8" ht="15" customHeight="1" x14ac:dyDescent="0.25">
      <c r="A58" s="15" t="s">
        <v>1</v>
      </c>
      <c r="B58" s="16" t="s">
        <v>409</v>
      </c>
      <c r="C58" s="16" t="s">
        <v>421</v>
      </c>
      <c r="D58" s="16" t="s">
        <v>409</v>
      </c>
      <c r="E58" s="17" t="s">
        <v>322</v>
      </c>
      <c r="F58" s="5">
        <v>8701502.7000000067</v>
      </c>
      <c r="G58" s="5">
        <f>H58-F58</f>
        <v>-681437.61688888352</v>
      </c>
      <c r="H58" s="5">
        <v>8020065.0831111232</v>
      </c>
    </row>
    <row r="59" spans="1:8" ht="15" customHeight="1" x14ac:dyDescent="0.25">
      <c r="A59" s="11" t="s">
        <v>1</v>
      </c>
      <c r="B59" s="12" t="s">
        <v>410</v>
      </c>
      <c r="C59" s="21" t="s">
        <v>23</v>
      </c>
      <c r="D59" s="22"/>
      <c r="E59" s="23"/>
      <c r="F59" s="7">
        <f>F60+F61+F63+F64+F66</f>
        <v>50417790.189999983</v>
      </c>
      <c r="G59" s="7">
        <f>G60+G61+G63+G64+G66</f>
        <v>-8523038.9997776654</v>
      </c>
      <c r="H59" s="7">
        <f>H60+H61+H63+H64+H66</f>
        <v>41894751.190222315</v>
      </c>
    </row>
    <row r="60" spans="1:8" x14ac:dyDescent="0.25">
      <c r="A60" s="13" t="s">
        <v>1</v>
      </c>
      <c r="B60" s="14" t="s">
        <v>410</v>
      </c>
      <c r="C60" s="14" t="s">
        <v>409</v>
      </c>
      <c r="D60" s="24" t="s">
        <v>88</v>
      </c>
      <c r="E60" s="33"/>
      <c r="F60" s="4"/>
      <c r="G60" s="4"/>
      <c r="H60" s="4"/>
    </row>
    <row r="61" spans="1:8" x14ac:dyDescent="0.25">
      <c r="A61" s="13" t="s">
        <v>1</v>
      </c>
      <c r="B61" s="14" t="s">
        <v>410</v>
      </c>
      <c r="C61" s="14" t="s">
        <v>410</v>
      </c>
      <c r="D61" s="24" t="s">
        <v>89</v>
      </c>
      <c r="E61" s="33"/>
      <c r="F61" s="4">
        <f>F62</f>
        <v>3209959.9899999998</v>
      </c>
      <c r="G61" s="4">
        <f>G62</f>
        <v>992451.23622222012</v>
      </c>
      <c r="H61" s="4">
        <f>H62</f>
        <v>4202411.2262222199</v>
      </c>
    </row>
    <row r="62" spans="1:8" ht="15" customHeight="1" x14ac:dyDescent="0.25">
      <c r="A62" s="15" t="s">
        <v>1</v>
      </c>
      <c r="B62" s="16" t="s">
        <v>410</v>
      </c>
      <c r="C62" s="16" t="s">
        <v>410</v>
      </c>
      <c r="D62" s="16" t="s">
        <v>416</v>
      </c>
      <c r="E62" s="17" t="s">
        <v>323</v>
      </c>
      <c r="F62" s="5">
        <v>3209959.9899999998</v>
      </c>
      <c r="G62" s="5">
        <f>H62-F62</f>
        <v>992451.23622222012</v>
      </c>
      <c r="H62" s="5">
        <v>4202411.2262222199</v>
      </c>
    </row>
    <row r="63" spans="1:8" x14ac:dyDescent="0.25">
      <c r="A63" s="13" t="s">
        <v>1</v>
      </c>
      <c r="B63" s="14" t="s">
        <v>410</v>
      </c>
      <c r="C63" s="14" t="s">
        <v>411</v>
      </c>
      <c r="D63" s="24" t="s">
        <v>90</v>
      </c>
      <c r="E63" s="33"/>
      <c r="F63" s="4"/>
      <c r="G63" s="4"/>
      <c r="H63" s="4"/>
    </row>
    <row r="64" spans="1:8" x14ac:dyDescent="0.25">
      <c r="A64" s="13" t="s">
        <v>1</v>
      </c>
      <c r="B64" s="14" t="s">
        <v>410</v>
      </c>
      <c r="C64" s="14" t="s">
        <v>412</v>
      </c>
      <c r="D64" s="24" t="s">
        <v>91</v>
      </c>
      <c r="E64" s="33"/>
      <c r="F64" s="4">
        <f>F65</f>
        <v>17712662.319999982</v>
      </c>
      <c r="G64" s="4">
        <f>G65</f>
        <v>930647.67000007629</v>
      </c>
      <c r="H64" s="4">
        <f>H65</f>
        <v>18643309.990000058</v>
      </c>
    </row>
    <row r="65" spans="1:8" ht="15" customHeight="1" x14ac:dyDescent="0.25">
      <c r="A65" s="15" t="s">
        <v>1</v>
      </c>
      <c r="B65" s="16" t="s">
        <v>410</v>
      </c>
      <c r="C65" s="16" t="s">
        <v>412</v>
      </c>
      <c r="D65" s="16" t="s">
        <v>409</v>
      </c>
      <c r="E65" s="17" t="s">
        <v>324</v>
      </c>
      <c r="F65" s="5">
        <v>17712662.319999982</v>
      </c>
      <c r="G65" s="5">
        <f>H65-F65</f>
        <v>930647.67000007629</v>
      </c>
      <c r="H65" s="5">
        <v>18643309.990000058</v>
      </c>
    </row>
    <row r="66" spans="1:8" x14ac:dyDescent="0.25">
      <c r="A66" s="13" t="s">
        <v>1</v>
      </c>
      <c r="B66" s="14" t="s">
        <v>410</v>
      </c>
      <c r="C66" s="14" t="s">
        <v>413</v>
      </c>
      <c r="D66" s="24" t="s">
        <v>92</v>
      </c>
      <c r="E66" s="33"/>
      <c r="F66" s="4">
        <f>F67</f>
        <v>29495167.879999999</v>
      </c>
      <c r="G66" s="4">
        <f>G67</f>
        <v>-10446137.905999962</v>
      </c>
      <c r="H66" s="4">
        <f>H67</f>
        <v>19049029.974000037</v>
      </c>
    </row>
    <row r="67" spans="1:8" ht="15" customHeight="1" x14ac:dyDescent="0.25">
      <c r="A67" s="15" t="s">
        <v>1</v>
      </c>
      <c r="B67" s="16" t="s">
        <v>410</v>
      </c>
      <c r="C67" s="16" t="s">
        <v>413</v>
      </c>
      <c r="D67" s="16" t="s">
        <v>416</v>
      </c>
      <c r="E67" s="17" t="s">
        <v>325</v>
      </c>
      <c r="F67" s="5">
        <v>29495167.879999999</v>
      </c>
      <c r="G67" s="5">
        <f>H67-F67</f>
        <v>-10446137.905999962</v>
      </c>
      <c r="H67" s="5">
        <v>19049029.974000037</v>
      </c>
    </row>
    <row r="68" spans="1:8" ht="15" customHeight="1" x14ac:dyDescent="0.25">
      <c r="A68" s="11" t="s">
        <v>1</v>
      </c>
      <c r="B68" s="12" t="s">
        <v>411</v>
      </c>
      <c r="C68" s="21" t="s">
        <v>24</v>
      </c>
      <c r="D68" s="22"/>
      <c r="E68" s="23"/>
      <c r="F68" s="7">
        <f>F69+F70+F71</f>
        <v>0</v>
      </c>
      <c r="G68" s="7">
        <f>G69+G70+G71</f>
        <v>0</v>
      </c>
      <c r="H68" s="7">
        <f>H69+H70+H71</f>
        <v>0</v>
      </c>
    </row>
    <row r="69" spans="1:8" x14ac:dyDescent="0.25">
      <c r="A69" s="13" t="s">
        <v>1</v>
      </c>
      <c r="B69" s="14" t="s">
        <v>411</v>
      </c>
      <c r="C69" s="14" t="s">
        <v>409</v>
      </c>
      <c r="D69" s="24" t="s">
        <v>93</v>
      </c>
      <c r="E69" s="33"/>
      <c r="F69" s="4"/>
      <c r="G69" s="4"/>
      <c r="H69" s="4"/>
    </row>
    <row r="70" spans="1:8" x14ac:dyDescent="0.25">
      <c r="A70" s="13" t="s">
        <v>1</v>
      </c>
      <c r="B70" s="14" t="s">
        <v>411</v>
      </c>
      <c r="C70" s="14" t="s">
        <v>410</v>
      </c>
      <c r="D70" s="24" t="s">
        <v>94</v>
      </c>
      <c r="E70" s="33"/>
      <c r="F70" s="4"/>
      <c r="G70" s="4"/>
      <c r="H70" s="4"/>
    </row>
    <row r="71" spans="1:8" x14ac:dyDescent="0.25">
      <c r="A71" s="13" t="s">
        <v>1</v>
      </c>
      <c r="B71" s="14" t="s">
        <v>411</v>
      </c>
      <c r="C71" s="14" t="s">
        <v>411</v>
      </c>
      <c r="D71" s="24" t="s">
        <v>95</v>
      </c>
      <c r="E71" s="33"/>
      <c r="F71" s="4"/>
      <c r="G71" s="4"/>
      <c r="H71" s="4"/>
    </row>
    <row r="72" spans="1:8" ht="15" customHeight="1" x14ac:dyDescent="0.25">
      <c r="A72" s="10" t="s">
        <v>2</v>
      </c>
      <c r="B72" s="26" t="s">
        <v>11</v>
      </c>
      <c r="C72" s="27"/>
      <c r="D72" s="27"/>
      <c r="E72" s="28"/>
      <c r="F72" s="3">
        <f>F73+F78+F88+F99+F105+F111+F120</f>
        <v>66520564.949999988</v>
      </c>
      <c r="G72" s="3">
        <f>G73+G78+G88+G99+G105+G111+G120</f>
        <v>-22783059.271822207</v>
      </c>
      <c r="H72" s="3">
        <f>H73+H78+H88+H99+H105+H111+H120</f>
        <v>43737505.678177781</v>
      </c>
    </row>
    <row r="73" spans="1:8" ht="15" customHeight="1" x14ac:dyDescent="0.25">
      <c r="A73" s="11" t="s">
        <v>2</v>
      </c>
      <c r="B73" s="12" t="s">
        <v>409</v>
      </c>
      <c r="C73" s="21" t="s">
        <v>25</v>
      </c>
      <c r="D73" s="22"/>
      <c r="E73" s="23"/>
      <c r="F73" s="7">
        <f>F74+F75+F76+F77</f>
        <v>0</v>
      </c>
      <c r="G73" s="7">
        <f>G74+G75+G76+G77</f>
        <v>0</v>
      </c>
      <c r="H73" s="7">
        <f>H74+H75+H76+H77</f>
        <v>0</v>
      </c>
    </row>
    <row r="74" spans="1:8" x14ac:dyDescent="0.25">
      <c r="A74" s="13" t="s">
        <v>2</v>
      </c>
      <c r="B74" s="14" t="s">
        <v>409</v>
      </c>
      <c r="C74" s="14" t="s">
        <v>409</v>
      </c>
      <c r="D74" s="24" t="s">
        <v>96</v>
      </c>
      <c r="E74" s="33"/>
      <c r="F74" s="4"/>
      <c r="G74" s="4"/>
      <c r="H74" s="4"/>
    </row>
    <row r="75" spans="1:8" x14ac:dyDescent="0.25">
      <c r="A75" s="13" t="s">
        <v>2</v>
      </c>
      <c r="B75" s="14" t="s">
        <v>409</v>
      </c>
      <c r="C75" s="14" t="s">
        <v>410</v>
      </c>
      <c r="D75" s="24" t="s">
        <v>97</v>
      </c>
      <c r="E75" s="33"/>
      <c r="F75" s="4"/>
      <c r="G75" s="4"/>
      <c r="H75" s="4"/>
    </row>
    <row r="76" spans="1:8" x14ac:dyDescent="0.25">
      <c r="A76" s="13" t="s">
        <v>2</v>
      </c>
      <c r="B76" s="14" t="s">
        <v>409</v>
      </c>
      <c r="C76" s="14" t="s">
        <v>411</v>
      </c>
      <c r="D76" s="24" t="s">
        <v>98</v>
      </c>
      <c r="E76" s="33"/>
      <c r="F76" s="4"/>
      <c r="G76" s="4"/>
      <c r="H76" s="4"/>
    </row>
    <row r="77" spans="1:8" x14ac:dyDescent="0.25">
      <c r="A77" s="13" t="s">
        <v>2</v>
      </c>
      <c r="B77" s="14" t="s">
        <v>409</v>
      </c>
      <c r="C77" s="14" t="s">
        <v>412</v>
      </c>
      <c r="D77" s="24" t="s">
        <v>99</v>
      </c>
      <c r="E77" s="33"/>
      <c r="F77" s="4"/>
      <c r="G77" s="4"/>
      <c r="H77" s="4"/>
    </row>
    <row r="78" spans="1:8" ht="15" customHeight="1" x14ac:dyDescent="0.25">
      <c r="A78" s="11" t="s">
        <v>2</v>
      </c>
      <c r="B78" s="12" t="s">
        <v>410</v>
      </c>
      <c r="C78" s="21" t="s">
        <v>26</v>
      </c>
      <c r="D78" s="22"/>
      <c r="E78" s="23"/>
      <c r="F78" s="7">
        <f>F79+F80+F81+F82+F83+F84+F86+F87</f>
        <v>44441787.149999984</v>
      </c>
      <c r="G78" s="7">
        <f>G79+G80+G81+G82+G83+G84+G86+G87</f>
        <v>-32091287.589999989</v>
      </c>
      <c r="H78" s="7">
        <f>H79+H80+H81+H82+H83+H84+H86+H87</f>
        <v>12350499.559999993</v>
      </c>
    </row>
    <row r="79" spans="1:8" x14ac:dyDescent="0.25">
      <c r="A79" s="13" t="s">
        <v>2</v>
      </c>
      <c r="B79" s="14" t="s">
        <v>410</v>
      </c>
      <c r="C79" s="14" t="s">
        <v>409</v>
      </c>
      <c r="D79" s="24" t="s">
        <v>100</v>
      </c>
      <c r="E79" s="33"/>
      <c r="F79" s="4"/>
      <c r="G79" s="4"/>
      <c r="H79" s="4"/>
    </row>
    <row r="80" spans="1:8" x14ac:dyDescent="0.25">
      <c r="A80" s="13" t="s">
        <v>2</v>
      </c>
      <c r="B80" s="14" t="s">
        <v>410</v>
      </c>
      <c r="C80" s="14" t="s">
        <v>410</v>
      </c>
      <c r="D80" s="24" t="s">
        <v>101</v>
      </c>
      <c r="E80" s="33"/>
      <c r="F80" s="4"/>
      <c r="G80" s="4"/>
      <c r="H80" s="4"/>
    </row>
    <row r="81" spans="1:8" x14ac:dyDescent="0.25">
      <c r="A81" s="13" t="s">
        <v>2</v>
      </c>
      <c r="B81" s="14" t="s">
        <v>410</v>
      </c>
      <c r="C81" s="14" t="s">
        <v>411</v>
      </c>
      <c r="D81" s="24" t="s">
        <v>102</v>
      </c>
      <c r="E81" s="33"/>
      <c r="F81" s="4"/>
      <c r="G81" s="4"/>
      <c r="H81" s="4"/>
    </row>
    <row r="82" spans="1:8" x14ac:dyDescent="0.25">
      <c r="A82" s="13" t="s">
        <v>2</v>
      </c>
      <c r="B82" s="14" t="s">
        <v>410</v>
      </c>
      <c r="C82" s="14" t="s">
        <v>412</v>
      </c>
      <c r="D82" s="24" t="s">
        <v>103</v>
      </c>
      <c r="E82" s="33"/>
      <c r="F82" s="4"/>
      <c r="G82" s="4"/>
      <c r="H82" s="4"/>
    </row>
    <row r="83" spans="1:8" x14ac:dyDescent="0.25">
      <c r="A83" s="13" t="s">
        <v>2</v>
      </c>
      <c r="B83" s="14" t="s">
        <v>410</v>
      </c>
      <c r="C83" s="14" t="s">
        <v>413</v>
      </c>
      <c r="D83" s="24" t="s">
        <v>104</v>
      </c>
      <c r="E83" s="33"/>
      <c r="F83" s="4"/>
      <c r="G83" s="4"/>
      <c r="H83" s="4"/>
    </row>
    <row r="84" spans="1:8" x14ac:dyDescent="0.25">
      <c r="A84" s="13" t="s">
        <v>2</v>
      </c>
      <c r="B84" s="14" t="s">
        <v>410</v>
      </c>
      <c r="C84" s="14" t="s">
        <v>414</v>
      </c>
      <c r="D84" s="24" t="s">
        <v>105</v>
      </c>
      <c r="E84" s="33"/>
      <c r="F84" s="4">
        <f>F85</f>
        <v>44441787.149999984</v>
      </c>
      <c r="G84" s="4">
        <f>G85</f>
        <v>-32091287.589999989</v>
      </c>
      <c r="H84" s="4">
        <f>H85</f>
        <v>12350499.559999993</v>
      </c>
    </row>
    <row r="85" spans="1:8" ht="15" customHeight="1" x14ac:dyDescent="0.25">
      <c r="A85" s="15" t="s">
        <v>2</v>
      </c>
      <c r="B85" s="16" t="s">
        <v>410</v>
      </c>
      <c r="C85" s="16" t="s">
        <v>414</v>
      </c>
      <c r="D85" s="16" t="s">
        <v>409</v>
      </c>
      <c r="E85" s="17" t="s">
        <v>326</v>
      </c>
      <c r="F85" s="5">
        <v>44441787.149999984</v>
      </c>
      <c r="G85" s="5">
        <f>H85-F85</f>
        <v>-32091287.589999989</v>
      </c>
      <c r="H85" s="5">
        <v>12350499.559999993</v>
      </c>
    </row>
    <row r="86" spans="1:8" x14ac:dyDescent="0.25">
      <c r="A86" s="13" t="s">
        <v>2</v>
      </c>
      <c r="B86" s="14" t="s">
        <v>410</v>
      </c>
      <c r="C86" s="14" t="s">
        <v>415</v>
      </c>
      <c r="D86" s="24" t="s">
        <v>106</v>
      </c>
      <c r="E86" s="33"/>
      <c r="F86" s="4"/>
      <c r="G86" s="4"/>
      <c r="H86" s="4"/>
    </row>
    <row r="87" spans="1:8" x14ac:dyDescent="0.25">
      <c r="A87" s="13" t="s">
        <v>2</v>
      </c>
      <c r="B87" s="14" t="s">
        <v>410</v>
      </c>
      <c r="C87" s="14" t="s">
        <v>416</v>
      </c>
      <c r="D87" s="24" t="s">
        <v>107</v>
      </c>
      <c r="E87" s="33"/>
      <c r="F87" s="4"/>
      <c r="G87" s="4"/>
      <c r="H87" s="4"/>
    </row>
    <row r="88" spans="1:8" ht="15" customHeight="1" x14ac:dyDescent="0.25">
      <c r="A88" s="11" t="s">
        <v>2</v>
      </c>
      <c r="B88" s="12" t="s">
        <v>411</v>
      </c>
      <c r="C88" s="21" t="s">
        <v>27</v>
      </c>
      <c r="D88" s="22"/>
      <c r="E88" s="23"/>
      <c r="F88" s="7">
        <f>F89+F90+F91+F92+F93+F94+F96+F97</f>
        <v>5008238.3100000015</v>
      </c>
      <c r="G88" s="7">
        <f>G89+G90+G91+G92+G93+G94+G96+G97</f>
        <v>5540454.4755555484</v>
      </c>
      <c r="H88" s="7">
        <f>H89+H90+H91+H92+H93+H94+H96+H97</f>
        <v>10548692.785555549</v>
      </c>
    </row>
    <row r="89" spans="1:8" x14ac:dyDescent="0.25">
      <c r="A89" s="13" t="s">
        <v>2</v>
      </c>
      <c r="B89" s="14" t="s">
        <v>411</v>
      </c>
      <c r="C89" s="14" t="s">
        <v>409</v>
      </c>
      <c r="D89" s="24" t="s">
        <v>108</v>
      </c>
      <c r="E89" s="33"/>
      <c r="F89" s="4"/>
      <c r="G89" s="4"/>
      <c r="H89" s="4"/>
    </row>
    <row r="90" spans="1:8" x14ac:dyDescent="0.25">
      <c r="A90" s="13" t="s">
        <v>2</v>
      </c>
      <c r="B90" s="14" t="s">
        <v>411</v>
      </c>
      <c r="C90" s="14" t="s">
        <v>410</v>
      </c>
      <c r="D90" s="24" t="s">
        <v>109</v>
      </c>
      <c r="E90" s="33"/>
      <c r="F90" s="4"/>
      <c r="G90" s="4"/>
      <c r="H90" s="4"/>
    </row>
    <row r="91" spans="1:8" x14ac:dyDescent="0.25">
      <c r="A91" s="13" t="s">
        <v>2</v>
      </c>
      <c r="B91" s="14" t="s">
        <v>411</v>
      </c>
      <c r="C91" s="14" t="s">
        <v>411</v>
      </c>
      <c r="D91" s="24" t="s">
        <v>110</v>
      </c>
      <c r="E91" s="33"/>
      <c r="F91" s="4"/>
      <c r="G91" s="4"/>
      <c r="H91" s="4"/>
    </row>
    <row r="92" spans="1:8" x14ac:dyDescent="0.25">
      <c r="A92" s="13" t="s">
        <v>2</v>
      </c>
      <c r="B92" s="14" t="s">
        <v>411</v>
      </c>
      <c r="C92" s="14" t="s">
        <v>412</v>
      </c>
      <c r="D92" s="24" t="s">
        <v>111</v>
      </c>
      <c r="E92" s="33"/>
      <c r="F92" s="4"/>
      <c r="G92" s="4"/>
      <c r="H92" s="4"/>
    </row>
    <row r="93" spans="1:8" x14ac:dyDescent="0.25">
      <c r="A93" s="13" t="s">
        <v>2</v>
      </c>
      <c r="B93" s="14" t="s">
        <v>411</v>
      </c>
      <c r="C93" s="14" t="s">
        <v>413</v>
      </c>
      <c r="D93" s="24" t="s">
        <v>112</v>
      </c>
      <c r="E93" s="33"/>
      <c r="F93" s="4"/>
      <c r="G93" s="4"/>
      <c r="H93" s="4"/>
    </row>
    <row r="94" spans="1:8" x14ac:dyDescent="0.25">
      <c r="A94" s="13" t="s">
        <v>2</v>
      </c>
      <c r="B94" s="14" t="s">
        <v>411</v>
      </c>
      <c r="C94" s="14" t="s">
        <v>414</v>
      </c>
      <c r="D94" s="24" t="s">
        <v>113</v>
      </c>
      <c r="E94" s="33"/>
      <c r="F94" s="4">
        <f>F95</f>
        <v>3949031.120000001</v>
      </c>
      <c r="G94" s="4">
        <f>G95</f>
        <v>4942596.1855555493</v>
      </c>
      <c r="H94" s="4">
        <f>H95</f>
        <v>8891627.3055555504</v>
      </c>
    </row>
    <row r="95" spans="1:8" ht="15" customHeight="1" x14ac:dyDescent="0.25">
      <c r="A95" s="15" t="s">
        <v>2</v>
      </c>
      <c r="B95" s="16" t="s">
        <v>411</v>
      </c>
      <c r="C95" s="16" t="s">
        <v>414</v>
      </c>
      <c r="D95" s="16" t="s">
        <v>409</v>
      </c>
      <c r="E95" s="17" t="s">
        <v>327</v>
      </c>
      <c r="F95" s="5">
        <v>3949031.120000001</v>
      </c>
      <c r="G95" s="5">
        <f>H95-F95</f>
        <v>4942596.1855555493</v>
      </c>
      <c r="H95" s="5">
        <v>8891627.3055555504</v>
      </c>
    </row>
    <row r="96" spans="1:8" x14ac:dyDescent="0.25">
      <c r="A96" s="13" t="s">
        <v>2</v>
      </c>
      <c r="B96" s="14" t="s">
        <v>411</v>
      </c>
      <c r="C96" s="14" t="s">
        <v>415</v>
      </c>
      <c r="D96" s="24" t="s">
        <v>114</v>
      </c>
      <c r="E96" s="33"/>
      <c r="F96" s="4"/>
      <c r="G96" s="4"/>
      <c r="H96" s="4"/>
    </row>
    <row r="97" spans="1:8" x14ac:dyDescent="0.25">
      <c r="A97" s="13" t="s">
        <v>2</v>
      </c>
      <c r="B97" s="14" t="s">
        <v>411</v>
      </c>
      <c r="C97" s="14" t="s">
        <v>416</v>
      </c>
      <c r="D97" s="24" t="s">
        <v>115</v>
      </c>
      <c r="E97" s="33"/>
      <c r="F97" s="4">
        <f>F98</f>
        <v>1059207.1900000004</v>
      </c>
      <c r="G97" s="4">
        <f>G98</f>
        <v>597858.28999999911</v>
      </c>
      <c r="H97" s="4">
        <f>H98</f>
        <v>1657065.4799999995</v>
      </c>
    </row>
    <row r="98" spans="1:8" ht="15" customHeight="1" x14ac:dyDescent="0.25">
      <c r="A98" s="15" t="s">
        <v>2</v>
      </c>
      <c r="B98" s="16" t="s">
        <v>411</v>
      </c>
      <c r="C98" s="16" t="s">
        <v>416</v>
      </c>
      <c r="D98" s="16" t="s">
        <v>409</v>
      </c>
      <c r="E98" s="17" t="s">
        <v>328</v>
      </c>
      <c r="F98" s="5">
        <v>1059207.1900000004</v>
      </c>
      <c r="G98" s="5">
        <f>H98-F98</f>
        <v>597858.28999999911</v>
      </c>
      <c r="H98" s="5">
        <v>1657065.4799999995</v>
      </c>
    </row>
    <row r="99" spans="1:8" ht="15" customHeight="1" x14ac:dyDescent="0.25">
      <c r="A99" s="11" t="s">
        <v>2</v>
      </c>
      <c r="B99" s="12" t="s">
        <v>412</v>
      </c>
      <c r="C99" s="21" t="s">
        <v>28</v>
      </c>
      <c r="D99" s="22"/>
      <c r="E99" s="23"/>
      <c r="F99" s="7">
        <f>F100+F102+F104+F10</f>
        <v>795314.88999999943</v>
      </c>
      <c r="G99" s="7">
        <f>G100+G102+G104+G10</f>
        <v>786858.429999999</v>
      </c>
      <c r="H99" s="7">
        <f>H100+H102+H104+H10</f>
        <v>1582173.3199999984</v>
      </c>
    </row>
    <row r="100" spans="1:8" x14ac:dyDescent="0.25">
      <c r="A100" s="13" t="s">
        <v>2</v>
      </c>
      <c r="B100" s="14" t="s">
        <v>412</v>
      </c>
      <c r="C100" s="14" t="s">
        <v>409</v>
      </c>
      <c r="D100" s="24" t="s">
        <v>116</v>
      </c>
      <c r="E100" s="33"/>
      <c r="F100" s="4">
        <f>F101</f>
        <v>0</v>
      </c>
      <c r="G100" s="4">
        <f>G101</f>
        <v>0</v>
      </c>
      <c r="H100" s="4">
        <f>H101</f>
        <v>0</v>
      </c>
    </row>
    <row r="101" spans="1:8" ht="15" customHeight="1" x14ac:dyDescent="0.25">
      <c r="A101" s="15" t="s">
        <v>2</v>
      </c>
      <c r="B101" s="16" t="s">
        <v>412</v>
      </c>
      <c r="C101" s="16" t="s">
        <v>409</v>
      </c>
      <c r="D101" s="16" t="s">
        <v>411</v>
      </c>
      <c r="E101" s="17" t="s">
        <v>329</v>
      </c>
      <c r="F101" s="5"/>
      <c r="G101" s="5">
        <f>H101-F101</f>
        <v>0</v>
      </c>
      <c r="H101" s="5">
        <v>0</v>
      </c>
    </row>
    <row r="102" spans="1:8" x14ac:dyDescent="0.25">
      <c r="A102" s="13" t="s">
        <v>2</v>
      </c>
      <c r="B102" s="14" t="s">
        <v>412</v>
      </c>
      <c r="C102" s="14" t="s">
        <v>410</v>
      </c>
      <c r="D102" s="24" t="s">
        <v>117</v>
      </c>
      <c r="E102" s="33"/>
      <c r="F102" s="4">
        <f>F103</f>
        <v>795314.88999999943</v>
      </c>
      <c r="G102" s="4">
        <f>G103</f>
        <v>786858.429999999</v>
      </c>
      <c r="H102" s="4">
        <f>H103</f>
        <v>1582173.3199999984</v>
      </c>
    </row>
    <row r="103" spans="1:8" ht="15" customHeight="1" x14ac:dyDescent="0.25">
      <c r="A103" s="15" t="s">
        <v>2</v>
      </c>
      <c r="B103" s="16" t="s">
        <v>412</v>
      </c>
      <c r="C103" s="16" t="s">
        <v>410</v>
      </c>
      <c r="D103" s="16" t="s">
        <v>409</v>
      </c>
      <c r="E103" s="17" t="s">
        <v>330</v>
      </c>
      <c r="F103" s="5">
        <v>795314.88999999943</v>
      </c>
      <c r="G103" s="5">
        <f>H103-F103</f>
        <v>786858.429999999</v>
      </c>
      <c r="H103" s="5">
        <v>1582173.3199999984</v>
      </c>
    </row>
    <row r="104" spans="1:8" x14ac:dyDescent="0.25">
      <c r="A104" s="13" t="s">
        <v>2</v>
      </c>
      <c r="B104" s="14" t="s">
        <v>412</v>
      </c>
      <c r="C104" s="14" t="s">
        <v>411</v>
      </c>
      <c r="D104" s="24" t="s">
        <v>118</v>
      </c>
      <c r="E104" s="33"/>
      <c r="F104" s="4"/>
      <c r="G104" s="4"/>
      <c r="H104" s="4"/>
    </row>
    <row r="105" spans="1:8" ht="15" customHeight="1" x14ac:dyDescent="0.25">
      <c r="A105" s="11" t="s">
        <v>2</v>
      </c>
      <c r="B105" s="12" t="s">
        <v>413</v>
      </c>
      <c r="C105" s="21" t="s">
        <v>29</v>
      </c>
      <c r="D105" s="22"/>
      <c r="E105" s="23"/>
      <c r="F105" s="7">
        <f>F106+F107+F108+F109+F110+F16</f>
        <v>0</v>
      </c>
      <c r="G105" s="7">
        <f>G106+G107+G108+G109+G110+G16</f>
        <v>0</v>
      </c>
      <c r="H105" s="7">
        <f>H106+H107+H108+H109+H110+H16</f>
        <v>0</v>
      </c>
    </row>
    <row r="106" spans="1:8" x14ac:dyDescent="0.25">
      <c r="A106" s="13" t="s">
        <v>2</v>
      </c>
      <c r="B106" s="14" t="s">
        <v>413</v>
      </c>
      <c r="C106" s="14" t="s">
        <v>409</v>
      </c>
      <c r="D106" s="24" t="s">
        <v>119</v>
      </c>
      <c r="E106" s="33"/>
      <c r="F106" s="4"/>
      <c r="G106" s="4"/>
      <c r="H106" s="4"/>
    </row>
    <row r="107" spans="1:8" x14ac:dyDescent="0.25">
      <c r="A107" s="13" t="s">
        <v>2</v>
      </c>
      <c r="B107" s="14" t="s">
        <v>413</v>
      </c>
      <c r="C107" s="14" t="s">
        <v>410</v>
      </c>
      <c r="D107" s="24" t="s">
        <v>120</v>
      </c>
      <c r="E107" s="33"/>
      <c r="F107" s="4"/>
      <c r="G107" s="4"/>
      <c r="H107" s="4"/>
    </row>
    <row r="108" spans="1:8" x14ac:dyDescent="0.25">
      <c r="A108" s="13" t="s">
        <v>2</v>
      </c>
      <c r="B108" s="14" t="s">
        <v>413</v>
      </c>
      <c r="C108" s="14" t="s">
        <v>411</v>
      </c>
      <c r="D108" s="24" t="s">
        <v>121</v>
      </c>
      <c r="E108" s="33"/>
      <c r="F108" s="4"/>
      <c r="G108" s="4"/>
      <c r="H108" s="4"/>
    </row>
    <row r="109" spans="1:8" x14ac:dyDescent="0.25">
      <c r="A109" s="13" t="s">
        <v>2</v>
      </c>
      <c r="B109" s="14" t="s">
        <v>413</v>
      </c>
      <c r="C109" s="14" t="s">
        <v>412</v>
      </c>
      <c r="D109" s="24" t="s">
        <v>122</v>
      </c>
      <c r="E109" s="33"/>
      <c r="F109" s="4"/>
      <c r="G109" s="4"/>
      <c r="H109" s="4"/>
    </row>
    <row r="110" spans="1:8" x14ac:dyDescent="0.25">
      <c r="A110" s="13" t="s">
        <v>2</v>
      </c>
      <c r="B110" s="14" t="s">
        <v>413</v>
      </c>
      <c r="C110" s="14" t="s">
        <v>413</v>
      </c>
      <c r="D110" s="24" t="s">
        <v>123</v>
      </c>
      <c r="E110" s="33"/>
      <c r="F110" s="4"/>
      <c r="G110" s="4"/>
      <c r="H110" s="4"/>
    </row>
    <row r="111" spans="1:8" ht="15" customHeight="1" x14ac:dyDescent="0.25">
      <c r="A111" s="11" t="s">
        <v>2</v>
      </c>
      <c r="B111" s="12" t="s">
        <v>414</v>
      </c>
      <c r="C111" s="21" t="s">
        <v>30</v>
      </c>
      <c r="D111" s="22"/>
      <c r="E111" s="23"/>
      <c r="F111" s="7">
        <f>F112+F114+F116+F117+F118+F119</f>
        <v>1229759.8099999994</v>
      </c>
      <c r="G111" s="7">
        <f>G112+G114+G116+G117+G118+G119</f>
        <v>2798069.7222222253</v>
      </c>
      <c r="H111" s="7">
        <f>H112+H114+H116+H117+H118+H119</f>
        <v>4027829.5322222249</v>
      </c>
    </row>
    <row r="112" spans="1:8" x14ac:dyDescent="0.25">
      <c r="A112" s="13" t="s">
        <v>2</v>
      </c>
      <c r="B112" s="14" t="s">
        <v>414</v>
      </c>
      <c r="C112" s="14" t="s">
        <v>409</v>
      </c>
      <c r="D112" s="24" t="s">
        <v>124</v>
      </c>
      <c r="E112" s="33"/>
      <c r="F112" s="4">
        <f>F113</f>
        <v>43471.56</v>
      </c>
      <c r="G112" s="4">
        <f>G113</f>
        <v>-43471.56</v>
      </c>
      <c r="H112" s="4">
        <f>H113</f>
        <v>0</v>
      </c>
    </row>
    <row r="113" spans="1:8" ht="15" customHeight="1" x14ac:dyDescent="0.25">
      <c r="A113" s="15" t="s">
        <v>2</v>
      </c>
      <c r="B113" s="16" t="s">
        <v>414</v>
      </c>
      <c r="C113" s="16" t="s">
        <v>409</v>
      </c>
      <c r="D113" s="16" t="s">
        <v>409</v>
      </c>
      <c r="E113" s="17" t="s">
        <v>331</v>
      </c>
      <c r="F113" s="5">
        <v>43471.56</v>
      </c>
      <c r="G113" s="5">
        <f>H113-F113</f>
        <v>-43471.56</v>
      </c>
      <c r="H113" s="5">
        <v>0</v>
      </c>
    </row>
    <row r="114" spans="1:8" x14ac:dyDescent="0.25">
      <c r="A114" s="13" t="s">
        <v>2</v>
      </c>
      <c r="B114" s="14" t="s">
        <v>414</v>
      </c>
      <c r="C114" s="14" t="s">
        <v>410</v>
      </c>
      <c r="D114" s="24" t="s">
        <v>125</v>
      </c>
      <c r="E114" s="33"/>
      <c r="F114" s="4">
        <f>F115</f>
        <v>1186288.2499999993</v>
      </c>
      <c r="G114" s="4">
        <f>G115</f>
        <v>2841541.2822222253</v>
      </c>
      <c r="H114" s="4">
        <f>H115</f>
        <v>4027829.5322222249</v>
      </c>
    </row>
    <row r="115" spans="1:8" ht="15" customHeight="1" x14ac:dyDescent="0.25">
      <c r="A115" s="15" t="s">
        <v>2</v>
      </c>
      <c r="B115" s="16" t="s">
        <v>414</v>
      </c>
      <c r="C115" s="16" t="s">
        <v>410</v>
      </c>
      <c r="D115" s="16" t="s">
        <v>409</v>
      </c>
      <c r="E115" s="17" t="s">
        <v>332</v>
      </c>
      <c r="F115" s="5">
        <v>1186288.2499999993</v>
      </c>
      <c r="G115" s="5">
        <f>H115-F115</f>
        <v>2841541.2822222253</v>
      </c>
      <c r="H115" s="5">
        <v>4027829.5322222249</v>
      </c>
    </row>
    <row r="116" spans="1:8" x14ac:dyDescent="0.25">
      <c r="A116" s="13" t="s">
        <v>2</v>
      </c>
      <c r="B116" s="14" t="s">
        <v>414</v>
      </c>
      <c r="C116" s="14" t="s">
        <v>411</v>
      </c>
      <c r="D116" s="24" t="s">
        <v>126</v>
      </c>
      <c r="E116" s="33"/>
      <c r="F116" s="4"/>
      <c r="G116" s="4"/>
      <c r="H116" s="4"/>
    </row>
    <row r="117" spans="1:8" x14ac:dyDescent="0.25">
      <c r="A117" s="13" t="s">
        <v>2</v>
      </c>
      <c r="B117" s="14" t="s">
        <v>414</v>
      </c>
      <c r="C117" s="14" t="s">
        <v>412</v>
      </c>
      <c r="D117" s="24" t="s">
        <v>127</v>
      </c>
      <c r="E117" s="33"/>
      <c r="F117" s="4"/>
      <c r="G117" s="4"/>
      <c r="H117" s="4"/>
    </row>
    <row r="118" spans="1:8" x14ac:dyDescent="0.25">
      <c r="A118" s="13" t="s">
        <v>2</v>
      </c>
      <c r="B118" s="14" t="s">
        <v>414</v>
      </c>
      <c r="C118" s="14" t="s">
        <v>413</v>
      </c>
      <c r="D118" s="24" t="s">
        <v>128</v>
      </c>
      <c r="E118" s="33"/>
      <c r="F118" s="4"/>
      <c r="G118" s="4"/>
      <c r="H118" s="4"/>
    </row>
    <row r="119" spans="1:8" x14ac:dyDescent="0.25">
      <c r="A119" s="13" t="s">
        <v>2</v>
      </c>
      <c r="B119" s="14" t="s">
        <v>414</v>
      </c>
      <c r="C119" s="14" t="s">
        <v>414</v>
      </c>
      <c r="D119" s="24" t="s">
        <v>129</v>
      </c>
      <c r="E119" s="33"/>
      <c r="F119" s="4"/>
      <c r="G119" s="4"/>
      <c r="H119" s="4"/>
    </row>
    <row r="120" spans="1:8" ht="15" customHeight="1" x14ac:dyDescent="0.25">
      <c r="A120" s="11" t="s">
        <v>2</v>
      </c>
      <c r="B120" s="12" t="s">
        <v>415</v>
      </c>
      <c r="C120" s="21" t="s">
        <v>31</v>
      </c>
      <c r="D120" s="22"/>
      <c r="E120" s="23"/>
      <c r="F120" s="7">
        <f>F121+F123+F124+F125+F126+F127+F130+F132+F133</f>
        <v>15045464.789999995</v>
      </c>
      <c r="G120" s="7">
        <f>G121+G123+G124+G125+G126+G127+G130+G132+G133</f>
        <v>182845.69040001347</v>
      </c>
      <c r="H120" s="7">
        <f>H121+H123+H124+H125+H126+H127+H130+H132+H133</f>
        <v>15228310.480400009</v>
      </c>
    </row>
    <row r="121" spans="1:8" x14ac:dyDescent="0.25">
      <c r="A121" s="13" t="s">
        <v>2</v>
      </c>
      <c r="B121" s="14" t="s">
        <v>415</v>
      </c>
      <c r="C121" s="14" t="s">
        <v>409</v>
      </c>
      <c r="D121" s="24" t="s">
        <v>130</v>
      </c>
      <c r="E121" s="33"/>
      <c r="F121" s="4">
        <f>F122</f>
        <v>4555587.2599999979</v>
      </c>
      <c r="G121" s="4">
        <f>G122</f>
        <v>434285.8104000045</v>
      </c>
      <c r="H121" s="4">
        <f>H122</f>
        <v>4989873.0704000024</v>
      </c>
    </row>
    <row r="122" spans="1:8" ht="15" customHeight="1" x14ac:dyDescent="0.25">
      <c r="A122" s="15" t="s">
        <v>2</v>
      </c>
      <c r="B122" s="16" t="s">
        <v>415</v>
      </c>
      <c r="C122" s="16" t="s">
        <v>409</v>
      </c>
      <c r="D122" s="16" t="s">
        <v>409</v>
      </c>
      <c r="E122" s="17" t="s">
        <v>333</v>
      </c>
      <c r="F122" s="5">
        <v>4555587.2599999979</v>
      </c>
      <c r="G122" s="5">
        <f>H122-F122</f>
        <v>434285.8104000045</v>
      </c>
      <c r="H122" s="5">
        <v>4989873.0704000024</v>
      </c>
    </row>
    <row r="123" spans="1:8" x14ac:dyDescent="0.25">
      <c r="A123" s="13" t="s">
        <v>2</v>
      </c>
      <c r="B123" s="14" t="s">
        <v>415</v>
      </c>
      <c r="C123" s="14" t="s">
        <v>410</v>
      </c>
      <c r="D123" s="24" t="s">
        <v>131</v>
      </c>
      <c r="E123" s="33"/>
      <c r="F123" s="4"/>
      <c r="G123" s="4"/>
      <c r="H123" s="4"/>
    </row>
    <row r="124" spans="1:8" x14ac:dyDescent="0.25">
      <c r="A124" s="13" t="s">
        <v>2</v>
      </c>
      <c r="B124" s="14" t="s">
        <v>415</v>
      </c>
      <c r="C124" s="14" t="s">
        <v>411</v>
      </c>
      <c r="D124" s="24" t="s">
        <v>132</v>
      </c>
      <c r="E124" s="33"/>
      <c r="F124" s="4"/>
      <c r="G124" s="4"/>
      <c r="H124" s="4"/>
    </row>
    <row r="125" spans="1:8" x14ac:dyDescent="0.25">
      <c r="A125" s="13" t="s">
        <v>2</v>
      </c>
      <c r="B125" s="14" t="s">
        <v>415</v>
      </c>
      <c r="C125" s="14" t="s">
        <v>412</v>
      </c>
      <c r="D125" s="24" t="s">
        <v>133</v>
      </c>
      <c r="E125" s="33"/>
      <c r="F125" s="4"/>
      <c r="G125" s="4"/>
      <c r="H125" s="4"/>
    </row>
    <row r="126" spans="1:8" x14ac:dyDescent="0.25">
      <c r="A126" s="13" t="s">
        <v>2</v>
      </c>
      <c r="B126" s="14" t="s">
        <v>415</v>
      </c>
      <c r="C126" s="14" t="s">
        <v>413</v>
      </c>
      <c r="D126" s="24" t="s">
        <v>134</v>
      </c>
      <c r="E126" s="33"/>
      <c r="F126" s="4"/>
      <c r="G126" s="4"/>
      <c r="H126" s="4"/>
    </row>
    <row r="127" spans="1:8" x14ac:dyDescent="0.25">
      <c r="A127" s="13" t="s">
        <v>2</v>
      </c>
      <c r="B127" s="14" t="s">
        <v>415</v>
      </c>
      <c r="C127" s="14" t="s">
        <v>414</v>
      </c>
      <c r="D127" s="24" t="s">
        <v>135</v>
      </c>
      <c r="E127" s="33"/>
      <c r="F127" s="4">
        <f>F128+F129</f>
        <v>8426536.5800000001</v>
      </c>
      <c r="G127" s="4">
        <f>G128+G129</f>
        <v>-1151042.4899999916</v>
      </c>
      <c r="H127" s="4">
        <f>H128+H129</f>
        <v>7275494.0900000092</v>
      </c>
    </row>
    <row r="128" spans="1:8" ht="15" customHeight="1" x14ac:dyDescent="0.25">
      <c r="A128" s="15" t="s">
        <v>2</v>
      </c>
      <c r="B128" s="16" t="s">
        <v>415</v>
      </c>
      <c r="C128" s="16" t="s">
        <v>414</v>
      </c>
      <c r="D128" s="16" t="s">
        <v>409</v>
      </c>
      <c r="E128" s="17" t="s">
        <v>334</v>
      </c>
      <c r="F128" s="5">
        <v>8002593.8100000005</v>
      </c>
      <c r="G128" s="5">
        <f>H128-F128</f>
        <v>-1800873.109999991</v>
      </c>
      <c r="H128" s="5">
        <v>6201720.7000000095</v>
      </c>
    </row>
    <row r="129" spans="1:8" ht="15" customHeight="1" x14ac:dyDescent="0.25">
      <c r="A129" s="15" t="s">
        <v>2</v>
      </c>
      <c r="B129" s="16" t="s">
        <v>415</v>
      </c>
      <c r="C129" s="16" t="s">
        <v>414</v>
      </c>
      <c r="D129" s="16" t="s">
        <v>410</v>
      </c>
      <c r="E129" s="17" t="s">
        <v>335</v>
      </c>
      <c r="F129" s="5">
        <v>423942.76999999996</v>
      </c>
      <c r="G129" s="5">
        <f>H129-F129</f>
        <v>649830.61999999941</v>
      </c>
      <c r="H129" s="5">
        <v>1073773.3899999994</v>
      </c>
    </row>
    <row r="130" spans="1:8" x14ac:dyDescent="0.25">
      <c r="A130" s="13" t="s">
        <v>2</v>
      </c>
      <c r="B130" s="14" t="s">
        <v>415</v>
      </c>
      <c r="C130" s="14" t="s">
        <v>415</v>
      </c>
      <c r="D130" s="24" t="s">
        <v>136</v>
      </c>
      <c r="E130" s="33"/>
      <c r="F130" s="4">
        <f>F131</f>
        <v>2063340.9499999983</v>
      </c>
      <c r="G130" s="4">
        <f>G131</f>
        <v>899602.37000000058</v>
      </c>
      <c r="H130" s="4">
        <f>H131</f>
        <v>2962943.3199999989</v>
      </c>
    </row>
    <row r="131" spans="1:8" ht="15" customHeight="1" x14ac:dyDescent="0.25">
      <c r="A131" s="15" t="s">
        <v>2</v>
      </c>
      <c r="B131" s="16" t="s">
        <v>415</v>
      </c>
      <c r="C131" s="16" t="s">
        <v>415</v>
      </c>
      <c r="D131" s="16" t="s">
        <v>409</v>
      </c>
      <c r="E131" s="17" t="s">
        <v>336</v>
      </c>
      <c r="F131" s="5">
        <v>2063340.9499999983</v>
      </c>
      <c r="G131" s="5">
        <f>H131-F131</f>
        <v>899602.37000000058</v>
      </c>
      <c r="H131" s="5">
        <v>2962943.3199999989</v>
      </c>
    </row>
    <row r="132" spans="1:8" x14ac:dyDescent="0.25">
      <c r="A132" s="13" t="s">
        <v>2</v>
      </c>
      <c r="B132" s="14" t="s">
        <v>415</v>
      </c>
      <c r="C132" s="14" t="s">
        <v>416</v>
      </c>
      <c r="D132" s="24" t="s">
        <v>137</v>
      </c>
      <c r="E132" s="33"/>
      <c r="F132" s="4"/>
      <c r="G132" s="4"/>
      <c r="H132" s="4"/>
    </row>
    <row r="133" spans="1:8" x14ac:dyDescent="0.25">
      <c r="A133" s="13" t="s">
        <v>2</v>
      </c>
      <c r="B133" s="14" t="s">
        <v>415</v>
      </c>
      <c r="C133" s="14" t="s">
        <v>417</v>
      </c>
      <c r="D133" s="24" t="s">
        <v>138</v>
      </c>
      <c r="E133" s="33"/>
      <c r="F133" s="4"/>
      <c r="G133" s="4"/>
      <c r="H133" s="4"/>
    </row>
    <row r="134" spans="1:8" ht="15" customHeight="1" x14ac:dyDescent="0.25">
      <c r="A134" s="10" t="s">
        <v>3</v>
      </c>
      <c r="B134" s="26" t="s">
        <v>12</v>
      </c>
      <c r="C134" s="27"/>
      <c r="D134" s="27"/>
      <c r="E134" s="28"/>
      <c r="F134" s="3">
        <f>F135+F142+F152+F157</f>
        <v>8122233.9399999958</v>
      </c>
      <c r="G134" s="3">
        <f>G135+G142+G152+G157</f>
        <v>5328309.9200000018</v>
      </c>
      <c r="H134" s="3">
        <f>H135+H142+H152+H157</f>
        <v>13450543.859999998</v>
      </c>
    </row>
    <row r="135" spans="1:8" ht="15" customHeight="1" x14ac:dyDescent="0.25">
      <c r="A135" s="11" t="s">
        <v>3</v>
      </c>
      <c r="B135" s="12" t="s">
        <v>409</v>
      </c>
      <c r="C135" s="21" t="s">
        <v>32</v>
      </c>
      <c r="D135" s="22"/>
      <c r="E135" s="23"/>
      <c r="F135" s="7">
        <f>F136+F137+F138+F139+F140+F141</f>
        <v>0</v>
      </c>
      <c r="G135" s="7">
        <f>G136+G137+G138+G139+G140+G141</f>
        <v>0</v>
      </c>
      <c r="H135" s="7">
        <f>H136+H137+H138+H139+H140+H141</f>
        <v>0</v>
      </c>
    </row>
    <row r="136" spans="1:8" x14ac:dyDescent="0.25">
      <c r="A136" s="13" t="s">
        <v>3</v>
      </c>
      <c r="B136" s="14" t="s">
        <v>409</v>
      </c>
      <c r="C136" s="14" t="s">
        <v>409</v>
      </c>
      <c r="D136" s="24" t="s">
        <v>139</v>
      </c>
      <c r="E136" s="33"/>
      <c r="F136" s="4"/>
      <c r="G136" s="4"/>
      <c r="H136" s="4"/>
    </row>
    <row r="137" spans="1:8" x14ac:dyDescent="0.25">
      <c r="A137" s="13" t="s">
        <v>3</v>
      </c>
      <c r="B137" s="14" t="s">
        <v>409</v>
      </c>
      <c r="C137" s="14" t="s">
        <v>410</v>
      </c>
      <c r="D137" s="24" t="s">
        <v>140</v>
      </c>
      <c r="E137" s="33"/>
      <c r="F137" s="4"/>
      <c r="G137" s="4"/>
      <c r="H137" s="4"/>
    </row>
    <row r="138" spans="1:8" x14ac:dyDescent="0.25">
      <c r="A138" s="13" t="s">
        <v>3</v>
      </c>
      <c r="B138" s="14" t="s">
        <v>409</v>
      </c>
      <c r="C138" s="14" t="s">
        <v>411</v>
      </c>
      <c r="D138" s="24" t="s">
        <v>141</v>
      </c>
      <c r="E138" s="33"/>
      <c r="F138" s="4"/>
      <c r="G138" s="4"/>
      <c r="H138" s="4"/>
    </row>
    <row r="139" spans="1:8" x14ac:dyDescent="0.25">
      <c r="A139" s="13" t="s">
        <v>3</v>
      </c>
      <c r="B139" s="14" t="s">
        <v>409</v>
      </c>
      <c r="C139" s="14" t="s">
        <v>412</v>
      </c>
      <c r="D139" s="24" t="s">
        <v>142</v>
      </c>
      <c r="E139" s="33"/>
      <c r="F139" s="4"/>
      <c r="G139" s="4"/>
      <c r="H139" s="4"/>
    </row>
    <row r="140" spans="1:8" x14ac:dyDescent="0.25">
      <c r="A140" s="13" t="s">
        <v>3</v>
      </c>
      <c r="B140" s="14" t="s">
        <v>409</v>
      </c>
      <c r="C140" s="14" t="s">
        <v>413</v>
      </c>
      <c r="D140" s="24" t="s">
        <v>143</v>
      </c>
      <c r="E140" s="33"/>
      <c r="F140" s="4"/>
      <c r="G140" s="4"/>
      <c r="H140" s="4"/>
    </row>
    <row r="141" spans="1:8" x14ac:dyDescent="0.25">
      <c r="A141" s="13" t="s">
        <v>3</v>
      </c>
      <c r="B141" s="14" t="s">
        <v>409</v>
      </c>
      <c r="C141" s="14" t="s">
        <v>414</v>
      </c>
      <c r="D141" s="24" t="s">
        <v>144</v>
      </c>
      <c r="E141" s="33"/>
      <c r="F141" s="4"/>
      <c r="G141" s="4"/>
      <c r="H141" s="4"/>
    </row>
    <row r="142" spans="1:8" ht="15" customHeight="1" x14ac:dyDescent="0.25">
      <c r="A142" s="11" t="s">
        <v>3</v>
      </c>
      <c r="B142" s="12" t="s">
        <v>410</v>
      </c>
      <c r="C142" s="21" t="s">
        <v>33</v>
      </c>
      <c r="D142" s="22"/>
      <c r="E142" s="23"/>
      <c r="F142" s="7">
        <f>F143+F144+F145+F146+F147+F148+F149+F150+F151</f>
        <v>0</v>
      </c>
      <c r="G142" s="7">
        <f>G143+G144+G145+G146+G147+G148+G149+G150+G151</f>
        <v>0</v>
      </c>
      <c r="H142" s="7">
        <f>H143+H144+H145+H146+H147+H148+H149+H150+H151</f>
        <v>0</v>
      </c>
    </row>
    <row r="143" spans="1:8" x14ac:dyDescent="0.25">
      <c r="A143" s="13" t="s">
        <v>3</v>
      </c>
      <c r="B143" s="14" t="s">
        <v>410</v>
      </c>
      <c r="C143" s="14" t="s">
        <v>409</v>
      </c>
      <c r="D143" s="24" t="s">
        <v>145</v>
      </c>
      <c r="E143" s="33"/>
      <c r="F143" s="4"/>
      <c r="G143" s="4"/>
      <c r="H143" s="4"/>
    </row>
    <row r="144" spans="1:8" x14ac:dyDescent="0.25">
      <c r="A144" s="13" t="s">
        <v>3</v>
      </c>
      <c r="B144" s="14" t="s">
        <v>410</v>
      </c>
      <c r="C144" s="14" t="s">
        <v>410</v>
      </c>
      <c r="D144" s="24" t="s">
        <v>146</v>
      </c>
      <c r="E144" s="33"/>
      <c r="F144" s="4"/>
      <c r="G144" s="4"/>
      <c r="H144" s="4"/>
    </row>
    <row r="145" spans="1:8" x14ac:dyDescent="0.25">
      <c r="A145" s="13" t="s">
        <v>3</v>
      </c>
      <c r="B145" s="14" t="s">
        <v>410</v>
      </c>
      <c r="C145" s="14" t="s">
        <v>411</v>
      </c>
      <c r="D145" s="24" t="s">
        <v>147</v>
      </c>
      <c r="E145" s="33"/>
      <c r="F145" s="4"/>
      <c r="G145" s="4"/>
      <c r="H145" s="4"/>
    </row>
    <row r="146" spans="1:8" x14ac:dyDescent="0.25">
      <c r="A146" s="13" t="s">
        <v>3</v>
      </c>
      <c r="B146" s="14" t="s">
        <v>410</v>
      </c>
      <c r="C146" s="14" t="s">
        <v>412</v>
      </c>
      <c r="D146" s="24" t="s">
        <v>148</v>
      </c>
      <c r="E146" s="33"/>
      <c r="F146" s="4"/>
      <c r="G146" s="4"/>
      <c r="H146" s="4"/>
    </row>
    <row r="147" spans="1:8" x14ac:dyDescent="0.25">
      <c r="A147" s="13" t="s">
        <v>3</v>
      </c>
      <c r="B147" s="14" t="s">
        <v>410</v>
      </c>
      <c r="C147" s="14" t="s">
        <v>413</v>
      </c>
      <c r="D147" s="24" t="s">
        <v>149</v>
      </c>
      <c r="E147" s="33"/>
      <c r="F147" s="4"/>
      <c r="G147" s="4"/>
      <c r="H147" s="4"/>
    </row>
    <row r="148" spans="1:8" x14ac:dyDescent="0.25">
      <c r="A148" s="13" t="s">
        <v>3</v>
      </c>
      <c r="B148" s="14" t="s">
        <v>410</v>
      </c>
      <c r="C148" s="14" t="s">
        <v>414</v>
      </c>
      <c r="D148" s="24" t="s">
        <v>150</v>
      </c>
      <c r="E148" s="33"/>
      <c r="F148" s="4"/>
      <c r="G148" s="4"/>
      <c r="H148" s="4"/>
    </row>
    <row r="149" spans="1:8" x14ac:dyDescent="0.25">
      <c r="A149" s="13" t="s">
        <v>3</v>
      </c>
      <c r="B149" s="14" t="s">
        <v>410</v>
      </c>
      <c r="C149" s="14" t="s">
        <v>415</v>
      </c>
      <c r="D149" s="24" t="s">
        <v>151</v>
      </c>
      <c r="E149" s="33"/>
      <c r="F149" s="4"/>
      <c r="G149" s="4"/>
      <c r="H149" s="4"/>
    </row>
    <row r="150" spans="1:8" x14ac:dyDescent="0.25">
      <c r="A150" s="13" t="s">
        <v>3</v>
      </c>
      <c r="B150" s="14" t="s">
        <v>410</v>
      </c>
      <c r="C150" s="14" t="s">
        <v>416</v>
      </c>
      <c r="D150" s="24" t="s">
        <v>152</v>
      </c>
      <c r="E150" s="33"/>
      <c r="F150" s="4"/>
      <c r="G150" s="4"/>
      <c r="H150" s="4"/>
    </row>
    <row r="151" spans="1:8" x14ac:dyDescent="0.25">
      <c r="A151" s="13" t="s">
        <v>3</v>
      </c>
      <c r="B151" s="14" t="s">
        <v>410</v>
      </c>
      <c r="C151" s="14" t="s">
        <v>417</v>
      </c>
      <c r="D151" s="24" t="s">
        <v>153</v>
      </c>
      <c r="E151" s="33"/>
      <c r="F151" s="4"/>
      <c r="G151" s="4"/>
      <c r="H151" s="4"/>
    </row>
    <row r="152" spans="1:8" ht="15" customHeight="1" x14ac:dyDescent="0.25">
      <c r="A152" s="11" t="s">
        <v>3</v>
      </c>
      <c r="B152" s="12" t="s">
        <v>411</v>
      </c>
      <c r="C152" s="21" t="s">
        <v>34</v>
      </c>
      <c r="D152" s="22"/>
      <c r="E152" s="23"/>
      <c r="F152" s="7">
        <f>F153+F154+F155+F156</f>
        <v>0</v>
      </c>
      <c r="G152" s="7">
        <f>G153+G154+G155+G156</f>
        <v>0</v>
      </c>
      <c r="H152" s="7">
        <f>H153+H154+H155+H156</f>
        <v>0</v>
      </c>
    </row>
    <row r="153" spans="1:8" x14ac:dyDescent="0.25">
      <c r="A153" s="13" t="s">
        <v>3</v>
      </c>
      <c r="B153" s="14" t="s">
        <v>411</v>
      </c>
      <c r="C153" s="14" t="s">
        <v>409</v>
      </c>
      <c r="D153" s="24" t="s">
        <v>154</v>
      </c>
      <c r="E153" s="33"/>
      <c r="F153" s="4"/>
      <c r="G153" s="4"/>
      <c r="H153" s="4"/>
    </row>
    <row r="154" spans="1:8" x14ac:dyDescent="0.25">
      <c r="A154" s="13" t="s">
        <v>3</v>
      </c>
      <c r="B154" s="14" t="s">
        <v>411</v>
      </c>
      <c r="C154" s="14" t="s">
        <v>410</v>
      </c>
      <c r="D154" s="24" t="s">
        <v>155</v>
      </c>
      <c r="E154" s="33"/>
      <c r="F154" s="4"/>
      <c r="G154" s="4"/>
      <c r="H154" s="4"/>
    </row>
    <row r="155" spans="1:8" x14ac:dyDescent="0.25">
      <c r="A155" s="13" t="s">
        <v>3</v>
      </c>
      <c r="B155" s="14" t="s">
        <v>411</v>
      </c>
      <c r="C155" s="14" t="s">
        <v>411</v>
      </c>
      <c r="D155" s="24" t="s">
        <v>156</v>
      </c>
      <c r="E155" s="33"/>
      <c r="F155" s="4"/>
      <c r="G155" s="4"/>
      <c r="H155" s="4"/>
    </row>
    <row r="156" spans="1:8" x14ac:dyDescent="0.25">
      <c r="A156" s="13" t="s">
        <v>3</v>
      </c>
      <c r="B156" s="14" t="s">
        <v>411</v>
      </c>
      <c r="C156" s="14" t="s">
        <v>412</v>
      </c>
      <c r="D156" s="24" t="s">
        <v>157</v>
      </c>
      <c r="E156" s="33"/>
      <c r="F156" s="4"/>
      <c r="G156" s="4"/>
      <c r="H156" s="4"/>
    </row>
    <row r="157" spans="1:8" ht="15" customHeight="1" x14ac:dyDescent="0.25">
      <c r="A157" s="11" t="s">
        <v>3</v>
      </c>
      <c r="B157" s="12" t="s">
        <v>412</v>
      </c>
      <c r="C157" s="21" t="s">
        <v>35</v>
      </c>
      <c r="D157" s="22"/>
      <c r="E157" s="23"/>
      <c r="F157" s="7">
        <f>F158+F159+F160+F161+F162+F164</f>
        <v>8122233.9399999958</v>
      </c>
      <c r="G157" s="7">
        <f>G158+G159+G160+G161+G162+G164</f>
        <v>5328309.9200000018</v>
      </c>
      <c r="H157" s="7">
        <f>H158+H159+H160+H161+H162+H164</f>
        <v>13450543.859999998</v>
      </c>
    </row>
    <row r="158" spans="1:8" x14ac:dyDescent="0.25">
      <c r="A158" s="13" t="s">
        <v>3</v>
      </c>
      <c r="B158" s="14" t="s">
        <v>412</v>
      </c>
      <c r="C158" s="14" t="s">
        <v>409</v>
      </c>
      <c r="D158" s="24" t="s">
        <v>158</v>
      </c>
      <c r="E158" s="33"/>
      <c r="F158" s="4"/>
      <c r="G158" s="4"/>
      <c r="H158" s="4"/>
    </row>
    <row r="159" spans="1:8" x14ac:dyDescent="0.25">
      <c r="A159" s="13" t="s">
        <v>3</v>
      </c>
      <c r="B159" s="14" t="s">
        <v>412</v>
      </c>
      <c r="C159" s="14" t="s">
        <v>410</v>
      </c>
      <c r="D159" s="24" t="s">
        <v>159</v>
      </c>
      <c r="E159" s="33"/>
      <c r="F159" s="4"/>
      <c r="G159" s="4"/>
      <c r="H159" s="4"/>
    </row>
    <row r="160" spans="1:8" x14ac:dyDescent="0.25">
      <c r="A160" s="13" t="s">
        <v>3</v>
      </c>
      <c r="B160" s="14" t="s">
        <v>412</v>
      </c>
      <c r="C160" s="14" t="s">
        <v>411</v>
      </c>
      <c r="D160" s="24" t="s">
        <v>160</v>
      </c>
      <c r="E160" s="33"/>
      <c r="F160" s="4"/>
      <c r="G160" s="4"/>
      <c r="H160" s="4"/>
    </row>
    <row r="161" spans="1:8" x14ac:dyDescent="0.25">
      <c r="A161" s="13" t="s">
        <v>3</v>
      </c>
      <c r="B161" s="14" t="s">
        <v>412</v>
      </c>
      <c r="C161" s="14" t="s">
        <v>412</v>
      </c>
      <c r="D161" s="24" t="s">
        <v>161</v>
      </c>
      <c r="E161" s="33"/>
      <c r="F161" s="4"/>
      <c r="G161" s="4"/>
      <c r="H161" s="4"/>
    </row>
    <row r="162" spans="1:8" x14ac:dyDescent="0.25">
      <c r="A162" s="13" t="s">
        <v>3</v>
      </c>
      <c r="B162" s="14" t="s">
        <v>412</v>
      </c>
      <c r="C162" s="14" t="s">
        <v>413</v>
      </c>
      <c r="D162" s="24" t="s">
        <v>162</v>
      </c>
      <c r="E162" s="33"/>
      <c r="F162" s="4">
        <f>F163</f>
        <v>8122233.9399999958</v>
      </c>
      <c r="G162" s="4">
        <f>G163</f>
        <v>5328309.9200000018</v>
      </c>
      <c r="H162" s="4">
        <f>H163</f>
        <v>13450543.859999998</v>
      </c>
    </row>
    <row r="163" spans="1:8" ht="15" customHeight="1" x14ac:dyDescent="0.25">
      <c r="A163" s="15" t="s">
        <v>3</v>
      </c>
      <c r="B163" s="16" t="s">
        <v>412</v>
      </c>
      <c r="C163" s="16" t="s">
        <v>413</v>
      </c>
      <c r="D163" s="16" t="s">
        <v>410</v>
      </c>
      <c r="E163" s="17" t="s">
        <v>337</v>
      </c>
      <c r="F163" s="5">
        <v>8122233.9399999958</v>
      </c>
      <c r="G163" s="5">
        <f>H163-F163</f>
        <v>5328309.9200000018</v>
      </c>
      <c r="H163" s="5">
        <v>13450543.859999998</v>
      </c>
    </row>
    <row r="164" spans="1:8" x14ac:dyDescent="0.25">
      <c r="A164" s="13" t="s">
        <v>3</v>
      </c>
      <c r="B164" s="14" t="s">
        <v>412</v>
      </c>
      <c r="C164" s="14" t="s">
        <v>414</v>
      </c>
      <c r="D164" s="24" t="s">
        <v>163</v>
      </c>
      <c r="E164" s="33"/>
      <c r="F164" s="4"/>
      <c r="G164" s="4"/>
      <c r="H164" s="4"/>
    </row>
    <row r="165" spans="1:8" ht="15" customHeight="1" x14ac:dyDescent="0.25">
      <c r="A165" s="10" t="s">
        <v>4</v>
      </c>
      <c r="B165" s="26" t="s">
        <v>13</v>
      </c>
      <c r="C165" s="27"/>
      <c r="D165" s="27"/>
      <c r="E165" s="28"/>
      <c r="F165" s="3">
        <f>F166+F174+F181+F190+F198+F204+F215+F227+F235</f>
        <v>619593125.33999979</v>
      </c>
      <c r="G165" s="3">
        <f>G166+G174+G181+G190+G198+G204+G215+G227+G235</f>
        <v>169241218.14909944</v>
      </c>
      <c r="H165" s="3">
        <f>H166+H174+H181+H190+H198+H204+H215+H227+H235</f>
        <v>788834343.48909926</v>
      </c>
    </row>
    <row r="166" spans="1:8" ht="15" customHeight="1" x14ac:dyDescent="0.25">
      <c r="A166" s="11" t="s">
        <v>4</v>
      </c>
      <c r="B166" s="12" t="s">
        <v>409</v>
      </c>
      <c r="C166" s="21" t="s">
        <v>36</v>
      </c>
      <c r="D166" s="22"/>
      <c r="E166" s="23"/>
      <c r="F166" s="7">
        <f>F167+F168+F169+F170</f>
        <v>394687520.31999987</v>
      </c>
      <c r="G166" s="7">
        <f>G167+G168+G169+G170</f>
        <v>68313826.996800065</v>
      </c>
      <c r="H166" s="7">
        <f>H167+H168+H169+H170</f>
        <v>463001347.3168</v>
      </c>
    </row>
    <row r="167" spans="1:8" x14ac:dyDescent="0.25">
      <c r="A167" s="13" t="s">
        <v>4</v>
      </c>
      <c r="B167" s="14" t="s">
        <v>409</v>
      </c>
      <c r="C167" s="14" t="s">
        <v>409</v>
      </c>
      <c r="D167" s="24" t="s">
        <v>164</v>
      </c>
      <c r="E167" s="33"/>
      <c r="F167" s="4"/>
      <c r="G167" s="4"/>
      <c r="H167" s="4"/>
    </row>
    <row r="168" spans="1:8" x14ac:dyDescent="0.25">
      <c r="A168" s="13" t="s">
        <v>4</v>
      </c>
      <c r="B168" s="14" t="s">
        <v>409</v>
      </c>
      <c r="C168" s="14" t="s">
        <v>410</v>
      </c>
      <c r="D168" s="24" t="s">
        <v>165</v>
      </c>
      <c r="E168" s="33"/>
      <c r="F168" s="4"/>
      <c r="G168" s="4"/>
      <c r="H168" s="4"/>
    </row>
    <row r="169" spans="1:8" x14ac:dyDescent="0.25">
      <c r="A169" s="13" t="s">
        <v>4</v>
      </c>
      <c r="B169" s="14" t="s">
        <v>409</v>
      </c>
      <c r="C169" s="14" t="s">
        <v>411</v>
      </c>
      <c r="D169" s="24" t="s">
        <v>166</v>
      </c>
      <c r="E169" s="33"/>
      <c r="F169" s="4"/>
      <c r="G169" s="4"/>
      <c r="H169" s="4"/>
    </row>
    <row r="170" spans="1:8" x14ac:dyDescent="0.25">
      <c r="A170" s="13" t="s">
        <v>4</v>
      </c>
      <c r="B170" s="14" t="s">
        <v>409</v>
      </c>
      <c r="C170" s="14" t="s">
        <v>412</v>
      </c>
      <c r="D170" s="24" t="s">
        <v>167</v>
      </c>
      <c r="E170" s="33"/>
      <c r="F170" s="4">
        <f>F171+F172+F173</f>
        <v>394687520.31999987</v>
      </c>
      <c r="G170" s="4">
        <f>G171+G172+G173</f>
        <v>68313826.996800065</v>
      </c>
      <c r="H170" s="4">
        <f>H171+H172+H173</f>
        <v>463001347.3168</v>
      </c>
    </row>
    <row r="171" spans="1:8" ht="15" customHeight="1" x14ac:dyDescent="0.25">
      <c r="A171" s="15" t="s">
        <v>4</v>
      </c>
      <c r="B171" s="16" t="s">
        <v>409</v>
      </c>
      <c r="C171" s="16" t="s">
        <v>412</v>
      </c>
      <c r="D171" s="16" t="s">
        <v>409</v>
      </c>
      <c r="E171" s="17" t="s">
        <v>338</v>
      </c>
      <c r="F171" s="5">
        <v>295076716.40999997</v>
      </c>
      <c r="G171" s="5">
        <f>H171-F171</f>
        <v>16519843.210000157</v>
      </c>
      <c r="H171" s="5">
        <v>311596559.62000012</v>
      </c>
    </row>
    <row r="172" spans="1:8" ht="15" customHeight="1" x14ac:dyDescent="0.25">
      <c r="A172" s="15" t="s">
        <v>4</v>
      </c>
      <c r="B172" s="16" t="s">
        <v>409</v>
      </c>
      <c r="C172" s="16" t="s">
        <v>412</v>
      </c>
      <c r="D172" s="16" t="s">
        <v>410</v>
      </c>
      <c r="E172" s="17" t="s">
        <v>339</v>
      </c>
      <c r="F172" s="5">
        <v>98456295.199999943</v>
      </c>
      <c r="G172" s="5">
        <f>H172-F172</f>
        <v>46215817.086799905</v>
      </c>
      <c r="H172" s="5">
        <v>144672112.28679985</v>
      </c>
    </row>
    <row r="173" spans="1:8" ht="15" customHeight="1" x14ac:dyDescent="0.25">
      <c r="A173" s="15" t="s">
        <v>4</v>
      </c>
      <c r="B173" s="16" t="s">
        <v>409</v>
      </c>
      <c r="C173" s="16" t="s">
        <v>412</v>
      </c>
      <c r="D173" s="16" t="s">
        <v>411</v>
      </c>
      <c r="E173" s="17" t="s">
        <v>340</v>
      </c>
      <c r="F173" s="5">
        <v>1154508.7100000002</v>
      </c>
      <c r="G173" s="5">
        <f>H173-F173</f>
        <v>5578166.7000000011</v>
      </c>
      <c r="H173" s="5">
        <v>6732675.4100000011</v>
      </c>
    </row>
    <row r="174" spans="1:8" ht="15" customHeight="1" x14ac:dyDescent="0.25">
      <c r="A174" s="11" t="s">
        <v>4</v>
      </c>
      <c r="B174" s="12" t="s">
        <v>410</v>
      </c>
      <c r="C174" s="21" t="s">
        <v>37</v>
      </c>
      <c r="D174" s="22"/>
      <c r="E174" s="23"/>
      <c r="F174" s="7">
        <f>F175+F177+F178</f>
        <v>36719766.530000001</v>
      </c>
      <c r="G174" s="7">
        <f>G175+G177+G178</f>
        <v>23891530.172800012</v>
      </c>
      <c r="H174" s="7">
        <f>H175+H177+H178</f>
        <v>60611296.702800006</v>
      </c>
    </row>
    <row r="175" spans="1:8" x14ac:dyDescent="0.25">
      <c r="A175" s="13" t="s">
        <v>4</v>
      </c>
      <c r="B175" s="14" t="s">
        <v>410</v>
      </c>
      <c r="C175" s="14" t="s">
        <v>409</v>
      </c>
      <c r="D175" s="24" t="s">
        <v>168</v>
      </c>
      <c r="E175" s="33"/>
      <c r="F175" s="4">
        <f>F176</f>
        <v>15651325.880000003</v>
      </c>
      <c r="G175" s="4">
        <f>G176</f>
        <v>16591923.5528</v>
      </c>
      <c r="H175" s="4">
        <f>H176</f>
        <v>32243249.432800002</v>
      </c>
    </row>
    <row r="176" spans="1:8" ht="15" customHeight="1" x14ac:dyDescent="0.25">
      <c r="A176" s="15" t="s">
        <v>4</v>
      </c>
      <c r="B176" s="16" t="s">
        <v>410</v>
      </c>
      <c r="C176" s="16" t="s">
        <v>409</v>
      </c>
      <c r="D176" s="16" t="s">
        <v>409</v>
      </c>
      <c r="E176" s="17" t="s">
        <v>341</v>
      </c>
      <c r="F176" s="5">
        <v>15651325.880000003</v>
      </c>
      <c r="G176" s="5">
        <f>H176-F176</f>
        <v>16591923.5528</v>
      </c>
      <c r="H176" s="5">
        <v>32243249.432800002</v>
      </c>
    </row>
    <row r="177" spans="1:8" x14ac:dyDescent="0.25">
      <c r="A177" s="13" t="s">
        <v>4</v>
      </c>
      <c r="B177" s="14" t="s">
        <v>410</v>
      </c>
      <c r="C177" s="14" t="s">
        <v>410</v>
      </c>
      <c r="D177" s="24" t="s">
        <v>169</v>
      </c>
      <c r="E177" s="33"/>
      <c r="F177" s="4"/>
      <c r="G177" s="4"/>
      <c r="H177" s="4"/>
    </row>
    <row r="178" spans="1:8" x14ac:dyDescent="0.25">
      <c r="A178" s="13" t="s">
        <v>4</v>
      </c>
      <c r="B178" s="14" t="s">
        <v>410</v>
      </c>
      <c r="C178" s="14" t="s">
        <v>411</v>
      </c>
      <c r="D178" s="24" t="s">
        <v>170</v>
      </c>
      <c r="E178" s="33"/>
      <c r="F178" s="4">
        <f>F179+F180</f>
        <v>21068440.649999995</v>
      </c>
      <c r="G178" s="4">
        <f>G179+G180</f>
        <v>7299606.6200000113</v>
      </c>
      <c r="H178" s="4">
        <f>H179+H180</f>
        <v>28368047.270000007</v>
      </c>
    </row>
    <row r="179" spans="1:8" ht="15" customHeight="1" x14ac:dyDescent="0.25">
      <c r="A179" s="15" t="s">
        <v>4</v>
      </c>
      <c r="B179" s="16" t="s">
        <v>410</v>
      </c>
      <c r="C179" s="16" t="s">
        <v>411</v>
      </c>
      <c r="D179" s="16" t="s">
        <v>410</v>
      </c>
      <c r="E179" s="17" t="s">
        <v>342</v>
      </c>
      <c r="F179" s="5">
        <v>20887437.969999995</v>
      </c>
      <c r="G179" s="5">
        <f>H179-F179</f>
        <v>279626.09000001475</v>
      </c>
      <c r="H179" s="5">
        <v>21167064.06000001</v>
      </c>
    </row>
    <row r="180" spans="1:8" ht="15" customHeight="1" x14ac:dyDescent="0.25">
      <c r="A180" s="15" t="s">
        <v>4</v>
      </c>
      <c r="B180" s="16" t="s">
        <v>410</v>
      </c>
      <c r="C180" s="16" t="s">
        <v>411</v>
      </c>
      <c r="D180" s="16" t="s">
        <v>411</v>
      </c>
      <c r="E180" s="17" t="s">
        <v>343</v>
      </c>
      <c r="F180" s="5">
        <v>181002.68</v>
      </c>
      <c r="G180" s="5">
        <f>H180-F180</f>
        <v>7019980.5299999965</v>
      </c>
      <c r="H180" s="5">
        <v>7200983.2099999962</v>
      </c>
    </row>
    <row r="181" spans="1:8" ht="15" customHeight="1" x14ac:dyDescent="0.25">
      <c r="A181" s="11" t="s">
        <v>4</v>
      </c>
      <c r="B181" s="12" t="s">
        <v>411</v>
      </c>
      <c r="C181" s="21" t="s">
        <v>38</v>
      </c>
      <c r="D181" s="22"/>
      <c r="E181" s="23"/>
      <c r="F181" s="7">
        <f>F182+F183+F184+F187+F189</f>
        <v>22097379.719999932</v>
      </c>
      <c r="G181" s="7">
        <f>G182+G183+G184+G187+G189</f>
        <v>13971285.43555597</v>
      </c>
      <c r="H181" s="7">
        <f>H182+H183+H184+H187+H189</f>
        <v>36068665.155555904</v>
      </c>
    </row>
    <row r="182" spans="1:8" x14ac:dyDescent="0.25">
      <c r="A182" s="13" t="s">
        <v>4</v>
      </c>
      <c r="B182" s="14" t="s">
        <v>411</v>
      </c>
      <c r="C182" s="14" t="s">
        <v>409</v>
      </c>
      <c r="D182" s="24" t="s">
        <v>171</v>
      </c>
      <c r="E182" s="33"/>
      <c r="F182" s="4"/>
      <c r="G182" s="4"/>
      <c r="H182" s="4"/>
    </row>
    <row r="183" spans="1:8" x14ac:dyDescent="0.25">
      <c r="A183" s="13" t="s">
        <v>4</v>
      </c>
      <c r="B183" s="14" t="s">
        <v>411</v>
      </c>
      <c r="C183" s="14" t="s">
        <v>410</v>
      </c>
      <c r="D183" s="24" t="s">
        <v>172</v>
      </c>
      <c r="E183" s="33"/>
      <c r="F183" s="4"/>
      <c r="G183" s="4"/>
      <c r="H183" s="4"/>
    </row>
    <row r="184" spans="1:8" x14ac:dyDescent="0.25">
      <c r="A184" s="13" t="s">
        <v>4</v>
      </c>
      <c r="B184" s="14" t="s">
        <v>411</v>
      </c>
      <c r="C184" s="14" t="s">
        <v>411</v>
      </c>
      <c r="D184" s="24" t="s">
        <v>173</v>
      </c>
      <c r="E184" s="33"/>
      <c r="F184" s="4">
        <f>F185+F186</f>
        <v>21141367.189999931</v>
      </c>
      <c r="G184" s="4">
        <f>G185+G186</f>
        <v>14796574.905555971</v>
      </c>
      <c r="H184" s="4">
        <f>H185+H186</f>
        <v>35937942.095555902</v>
      </c>
    </row>
    <row r="185" spans="1:8" ht="15" customHeight="1" x14ac:dyDescent="0.25">
      <c r="A185" s="15" t="s">
        <v>4</v>
      </c>
      <c r="B185" s="16" t="s">
        <v>411</v>
      </c>
      <c r="C185" s="16" t="s">
        <v>411</v>
      </c>
      <c r="D185" s="16" t="s">
        <v>409</v>
      </c>
      <c r="E185" s="17" t="s">
        <v>344</v>
      </c>
      <c r="F185" s="5">
        <v>14022689.059999928</v>
      </c>
      <c r="G185" s="5">
        <f>H185-F185</f>
        <v>12239185.825555969</v>
      </c>
      <c r="H185" s="5">
        <v>26261874.885555897</v>
      </c>
    </row>
    <row r="186" spans="1:8" ht="15" customHeight="1" x14ac:dyDescent="0.25">
      <c r="A186" s="15" t="s">
        <v>4</v>
      </c>
      <c r="B186" s="16" t="s">
        <v>411</v>
      </c>
      <c r="C186" s="16" t="s">
        <v>411</v>
      </c>
      <c r="D186" s="16" t="s">
        <v>410</v>
      </c>
      <c r="E186" s="17" t="s">
        <v>345</v>
      </c>
      <c r="F186" s="5">
        <v>7118678.1300000027</v>
      </c>
      <c r="G186" s="5">
        <f>H186-F186</f>
        <v>2557389.0800000019</v>
      </c>
      <c r="H186" s="5">
        <v>9676067.2100000046</v>
      </c>
    </row>
    <row r="187" spans="1:8" x14ac:dyDescent="0.25">
      <c r="A187" s="13" t="s">
        <v>4</v>
      </c>
      <c r="B187" s="14" t="s">
        <v>411</v>
      </c>
      <c r="C187" s="14" t="s">
        <v>412</v>
      </c>
      <c r="D187" s="24" t="s">
        <v>174</v>
      </c>
      <c r="E187" s="33"/>
      <c r="F187" s="4">
        <f>F188</f>
        <v>956012.53000000038</v>
      </c>
      <c r="G187" s="4">
        <f>G188</f>
        <v>-825289.47000000032</v>
      </c>
      <c r="H187" s="4">
        <f>H188</f>
        <v>130723.06000000001</v>
      </c>
    </row>
    <row r="188" spans="1:8" ht="15" customHeight="1" x14ac:dyDescent="0.25">
      <c r="A188" s="15" t="s">
        <v>4</v>
      </c>
      <c r="B188" s="16" t="s">
        <v>411</v>
      </c>
      <c r="C188" s="16" t="s">
        <v>412</v>
      </c>
      <c r="D188" s="16" t="s">
        <v>409</v>
      </c>
      <c r="E188" s="17" t="s">
        <v>346</v>
      </c>
      <c r="F188" s="5">
        <v>956012.53000000038</v>
      </c>
      <c r="G188" s="5">
        <f>H188-F188</f>
        <v>-825289.47000000032</v>
      </c>
      <c r="H188" s="5">
        <v>130723.06000000001</v>
      </c>
    </row>
    <row r="189" spans="1:8" x14ac:dyDescent="0.25">
      <c r="A189" s="13" t="s">
        <v>4</v>
      </c>
      <c r="B189" s="14" t="s">
        <v>411</v>
      </c>
      <c r="C189" s="14" t="s">
        <v>413</v>
      </c>
      <c r="D189" s="24" t="s">
        <v>175</v>
      </c>
      <c r="E189" s="33"/>
      <c r="F189" s="4"/>
      <c r="G189" s="4"/>
      <c r="H189" s="4"/>
    </row>
    <row r="190" spans="1:8" ht="15" customHeight="1" x14ac:dyDescent="0.25">
      <c r="A190" s="11" t="s">
        <v>4</v>
      </c>
      <c r="B190" s="12" t="s">
        <v>412</v>
      </c>
      <c r="C190" s="21" t="s">
        <v>39</v>
      </c>
      <c r="D190" s="22"/>
      <c r="E190" s="23"/>
      <c r="F190" s="7">
        <f>F191+F192+F193+F196</f>
        <v>7657776.1799999988</v>
      </c>
      <c r="G190" s="7">
        <f>G191+G192+G193+G196</f>
        <v>3228047.3800000213</v>
      </c>
      <c r="H190" s="7">
        <f>H191+H192+H193+H196</f>
        <v>10885823.560000021</v>
      </c>
    </row>
    <row r="191" spans="1:8" x14ac:dyDescent="0.25">
      <c r="A191" s="13" t="s">
        <v>4</v>
      </c>
      <c r="B191" s="14" t="s">
        <v>412</v>
      </c>
      <c r="C191" s="14" t="s">
        <v>409</v>
      </c>
      <c r="D191" s="24" t="s">
        <v>176</v>
      </c>
      <c r="E191" s="33"/>
      <c r="F191" s="4"/>
      <c r="G191" s="4"/>
      <c r="H191" s="4"/>
    </row>
    <row r="192" spans="1:8" x14ac:dyDescent="0.25">
      <c r="A192" s="13" t="s">
        <v>4</v>
      </c>
      <c r="B192" s="14" t="s">
        <v>412</v>
      </c>
      <c r="C192" s="14" t="s">
        <v>410</v>
      </c>
      <c r="D192" s="24" t="s">
        <v>177</v>
      </c>
      <c r="E192" s="33"/>
      <c r="F192" s="4"/>
      <c r="G192" s="4"/>
      <c r="H192" s="4"/>
    </row>
    <row r="193" spans="1:8" x14ac:dyDescent="0.25">
      <c r="A193" s="13" t="s">
        <v>4</v>
      </c>
      <c r="B193" s="14" t="s">
        <v>412</v>
      </c>
      <c r="C193" s="14" t="s">
        <v>411</v>
      </c>
      <c r="D193" s="24" t="s">
        <v>178</v>
      </c>
      <c r="E193" s="33"/>
      <c r="F193" s="4">
        <f>F194+F195</f>
        <v>5322916.4799999986</v>
      </c>
      <c r="G193" s="4">
        <f>G194+G195</f>
        <v>2992753.7800000198</v>
      </c>
      <c r="H193" s="4">
        <f>H194+H195</f>
        <v>8315670.2600000184</v>
      </c>
    </row>
    <row r="194" spans="1:8" ht="15" customHeight="1" x14ac:dyDescent="0.25">
      <c r="A194" s="15" t="s">
        <v>4</v>
      </c>
      <c r="B194" s="16" t="s">
        <v>412</v>
      </c>
      <c r="C194" s="16" t="s">
        <v>411</v>
      </c>
      <c r="D194" s="16" t="s">
        <v>409</v>
      </c>
      <c r="E194" s="17" t="s">
        <v>347</v>
      </c>
      <c r="F194" s="5">
        <v>4827929.3699999982</v>
      </c>
      <c r="G194" s="5">
        <f>H194-F194</f>
        <v>1809081.5800000187</v>
      </c>
      <c r="H194" s="5">
        <v>6637010.950000017</v>
      </c>
    </row>
    <row r="195" spans="1:8" ht="15" customHeight="1" x14ac:dyDescent="0.25">
      <c r="A195" s="15" t="s">
        <v>4</v>
      </c>
      <c r="B195" s="16" t="s">
        <v>412</v>
      </c>
      <c r="C195" s="16" t="s">
        <v>411</v>
      </c>
      <c r="D195" s="16" t="s">
        <v>410</v>
      </c>
      <c r="E195" s="17" t="s">
        <v>348</v>
      </c>
      <c r="F195" s="5">
        <v>494987.11000000016</v>
      </c>
      <c r="G195" s="5">
        <f>H195-F195</f>
        <v>1183672.2000000014</v>
      </c>
      <c r="H195" s="5">
        <v>1678659.3100000015</v>
      </c>
    </row>
    <row r="196" spans="1:8" x14ac:dyDescent="0.25">
      <c r="A196" s="13" t="s">
        <v>4</v>
      </c>
      <c r="B196" s="14" t="s">
        <v>412</v>
      </c>
      <c r="C196" s="14" t="s">
        <v>412</v>
      </c>
      <c r="D196" s="24" t="s">
        <v>179</v>
      </c>
      <c r="E196" s="33"/>
      <c r="F196" s="4">
        <f>F197</f>
        <v>2334859.7000000002</v>
      </c>
      <c r="G196" s="4">
        <f>G197</f>
        <v>235293.60000000149</v>
      </c>
      <c r="H196" s="4">
        <f>H197</f>
        <v>2570153.3000000017</v>
      </c>
    </row>
    <row r="197" spans="1:8" ht="15" customHeight="1" x14ac:dyDescent="0.25">
      <c r="A197" s="15" t="s">
        <v>4</v>
      </c>
      <c r="B197" s="16" t="s">
        <v>412</v>
      </c>
      <c r="C197" s="16" t="s">
        <v>412</v>
      </c>
      <c r="D197" s="16" t="s">
        <v>409</v>
      </c>
      <c r="E197" s="17" t="s">
        <v>349</v>
      </c>
      <c r="F197" s="5">
        <v>2334859.7000000002</v>
      </c>
      <c r="G197" s="5">
        <f>H197-F197</f>
        <v>235293.60000000149</v>
      </c>
      <c r="H197" s="5">
        <v>2570153.3000000017</v>
      </c>
    </row>
    <row r="198" spans="1:8" ht="15" customHeight="1" x14ac:dyDescent="0.25">
      <c r="A198" s="11" t="s">
        <v>4</v>
      </c>
      <c r="B198" s="12" t="s">
        <v>413</v>
      </c>
      <c r="C198" s="21" t="s">
        <v>40</v>
      </c>
      <c r="D198" s="22"/>
      <c r="E198" s="23"/>
      <c r="F198" s="7">
        <f>F199+F200+F201+F203</f>
        <v>871325.98999999976</v>
      </c>
      <c r="G198" s="7">
        <f>G199+G200+G201+G203</f>
        <v>1017512.1899999995</v>
      </c>
      <c r="H198" s="7">
        <f>H199+H200+H201+H203</f>
        <v>1888838.1799999992</v>
      </c>
    </row>
    <row r="199" spans="1:8" x14ac:dyDescent="0.25">
      <c r="A199" s="13" t="s">
        <v>4</v>
      </c>
      <c r="B199" s="14" t="s">
        <v>413</v>
      </c>
      <c r="C199" s="14" t="s">
        <v>409</v>
      </c>
      <c r="D199" s="24" t="s">
        <v>180</v>
      </c>
      <c r="E199" s="33"/>
      <c r="F199" s="4"/>
      <c r="G199" s="4"/>
      <c r="H199" s="4"/>
    </row>
    <row r="200" spans="1:8" x14ac:dyDescent="0.25">
      <c r="A200" s="13" t="s">
        <v>4</v>
      </c>
      <c r="B200" s="14" t="s">
        <v>413</v>
      </c>
      <c r="C200" s="14" t="s">
        <v>410</v>
      </c>
      <c r="D200" s="24" t="s">
        <v>181</v>
      </c>
      <c r="E200" s="33"/>
      <c r="F200" s="4"/>
      <c r="G200" s="4"/>
      <c r="H200" s="4"/>
    </row>
    <row r="201" spans="1:8" x14ac:dyDescent="0.25">
      <c r="A201" s="13" t="s">
        <v>4</v>
      </c>
      <c r="B201" s="14" t="s">
        <v>413</v>
      </c>
      <c r="C201" s="14" t="s">
        <v>411</v>
      </c>
      <c r="D201" s="24" t="s">
        <v>182</v>
      </c>
      <c r="E201" s="33"/>
      <c r="F201" s="4">
        <f>F202</f>
        <v>871325.98999999976</v>
      </c>
      <c r="G201" s="4">
        <f>G202</f>
        <v>1017512.1899999995</v>
      </c>
      <c r="H201" s="4">
        <f>H202</f>
        <v>1888838.1799999992</v>
      </c>
    </row>
    <row r="202" spans="1:8" ht="15" customHeight="1" x14ac:dyDescent="0.25">
      <c r="A202" s="15" t="s">
        <v>4</v>
      </c>
      <c r="B202" s="16" t="s">
        <v>413</v>
      </c>
      <c r="C202" s="16" t="s">
        <v>411</v>
      </c>
      <c r="D202" s="16" t="s">
        <v>409</v>
      </c>
      <c r="E202" s="17" t="s">
        <v>350</v>
      </c>
      <c r="F202" s="5">
        <v>871325.98999999976</v>
      </c>
      <c r="G202" s="5">
        <f>H202-F202</f>
        <v>1017512.1899999995</v>
      </c>
      <c r="H202" s="5">
        <v>1888838.1799999992</v>
      </c>
    </row>
    <row r="203" spans="1:8" x14ac:dyDescent="0.25">
      <c r="A203" s="13" t="s">
        <v>4</v>
      </c>
      <c r="B203" s="14" t="s">
        <v>413</v>
      </c>
      <c r="C203" s="14" t="s">
        <v>412</v>
      </c>
      <c r="D203" s="24" t="s">
        <v>183</v>
      </c>
      <c r="E203" s="33"/>
      <c r="F203" s="4"/>
      <c r="G203" s="4"/>
      <c r="H203" s="4"/>
    </row>
    <row r="204" spans="1:8" ht="15" customHeight="1" x14ac:dyDescent="0.25">
      <c r="A204" s="11" t="s">
        <v>4</v>
      </c>
      <c r="B204" s="12" t="s">
        <v>414</v>
      </c>
      <c r="C204" s="21" t="s">
        <v>41</v>
      </c>
      <c r="D204" s="22"/>
      <c r="E204" s="23"/>
      <c r="F204" s="7">
        <f>F205+F206+F207+F210+F211</f>
        <v>14871035.719999995</v>
      </c>
      <c r="G204" s="7">
        <f>G205+G206+G207+G210+G211</f>
        <v>32648502.361827053</v>
      </c>
      <c r="H204" s="7">
        <f>H205+H206+H207+H210+H211</f>
        <v>47519538.081827052</v>
      </c>
    </row>
    <row r="205" spans="1:8" x14ac:dyDescent="0.25">
      <c r="A205" s="13" t="s">
        <v>4</v>
      </c>
      <c r="B205" s="14" t="s">
        <v>414</v>
      </c>
      <c r="C205" s="14" t="s">
        <v>409</v>
      </c>
      <c r="D205" s="24" t="s">
        <v>184</v>
      </c>
      <c r="E205" s="33"/>
      <c r="F205" s="4"/>
      <c r="G205" s="4"/>
      <c r="H205" s="4"/>
    </row>
    <row r="206" spans="1:8" x14ac:dyDescent="0.25">
      <c r="A206" s="13" t="s">
        <v>4</v>
      </c>
      <c r="B206" s="14" t="s">
        <v>414</v>
      </c>
      <c r="C206" s="14" t="s">
        <v>410</v>
      </c>
      <c r="D206" s="24" t="s">
        <v>185</v>
      </c>
      <c r="E206" s="33"/>
      <c r="F206" s="4"/>
      <c r="G206" s="4"/>
      <c r="H206" s="4"/>
    </row>
    <row r="207" spans="1:8" x14ac:dyDescent="0.25">
      <c r="A207" s="13" t="s">
        <v>4</v>
      </c>
      <c r="B207" s="14" t="s">
        <v>414</v>
      </c>
      <c r="C207" s="14" t="s">
        <v>411</v>
      </c>
      <c r="D207" s="24" t="s">
        <v>186</v>
      </c>
      <c r="E207" s="33"/>
      <c r="F207" s="4">
        <f>F208+F209</f>
        <v>8331513.1499999994</v>
      </c>
      <c r="G207" s="4">
        <f>G208+G209</f>
        <v>3101572.4300000072</v>
      </c>
      <c r="H207" s="4">
        <f>H208+H209</f>
        <v>11433085.580000006</v>
      </c>
    </row>
    <row r="208" spans="1:8" ht="15" customHeight="1" x14ac:dyDescent="0.25">
      <c r="A208" s="15" t="s">
        <v>4</v>
      </c>
      <c r="B208" s="16" t="s">
        <v>414</v>
      </c>
      <c r="C208" s="16" t="s">
        <v>411</v>
      </c>
      <c r="D208" s="16" t="s">
        <v>413</v>
      </c>
      <c r="E208" s="17" t="s">
        <v>351</v>
      </c>
      <c r="F208" s="5">
        <v>4869449.0999999996</v>
      </c>
      <c r="G208" s="5">
        <f>H208-F208</f>
        <v>1550007.8000000035</v>
      </c>
      <c r="H208" s="5">
        <v>6419456.9000000032</v>
      </c>
    </row>
    <row r="209" spans="1:8" ht="15" customHeight="1" x14ac:dyDescent="0.25">
      <c r="A209" s="15" t="s">
        <v>4</v>
      </c>
      <c r="B209" s="16" t="s">
        <v>414</v>
      </c>
      <c r="C209" s="16" t="s">
        <v>411</v>
      </c>
      <c r="D209" s="16" t="s">
        <v>414</v>
      </c>
      <c r="E209" s="17" t="s">
        <v>352</v>
      </c>
      <c r="F209" s="5">
        <v>3462064.05</v>
      </c>
      <c r="G209" s="5">
        <f>H209-F209</f>
        <v>1551564.6300000036</v>
      </c>
      <c r="H209" s="5">
        <v>5013628.6800000034</v>
      </c>
    </row>
    <row r="210" spans="1:8" x14ac:dyDescent="0.25">
      <c r="A210" s="13" t="s">
        <v>4</v>
      </c>
      <c r="B210" s="14" t="s">
        <v>414</v>
      </c>
      <c r="C210" s="14" t="s">
        <v>412</v>
      </c>
      <c r="D210" s="24" t="s">
        <v>187</v>
      </c>
      <c r="E210" s="33"/>
      <c r="F210" s="4"/>
      <c r="G210" s="4"/>
      <c r="H210" s="4"/>
    </row>
    <row r="211" spans="1:8" x14ac:dyDescent="0.25">
      <c r="A211" s="13" t="s">
        <v>4</v>
      </c>
      <c r="B211" s="14" t="s">
        <v>414</v>
      </c>
      <c r="C211" s="14" t="s">
        <v>413</v>
      </c>
      <c r="D211" s="24" t="s">
        <v>188</v>
      </c>
      <c r="E211" s="33"/>
      <c r="F211" s="4">
        <f>F212+F213+F214</f>
        <v>6539522.5699999966</v>
      </c>
      <c r="G211" s="4">
        <f>G212+G213+G214</f>
        <v>29546929.931827046</v>
      </c>
      <c r="H211" s="4">
        <f>H212+H213+H214</f>
        <v>36086452.501827046</v>
      </c>
    </row>
    <row r="212" spans="1:8" ht="15" customHeight="1" x14ac:dyDescent="0.25">
      <c r="A212" s="15" t="s">
        <v>4</v>
      </c>
      <c r="B212" s="16" t="s">
        <v>414</v>
      </c>
      <c r="C212" s="16" t="s">
        <v>413</v>
      </c>
      <c r="D212" s="16" t="s">
        <v>411</v>
      </c>
      <c r="E212" s="17" t="s">
        <v>353</v>
      </c>
      <c r="F212" s="5">
        <v>349561.38</v>
      </c>
      <c r="G212" s="5">
        <f>H212-F212</f>
        <v>1207610.7000000011</v>
      </c>
      <c r="H212" s="5">
        <v>1557172.0800000012</v>
      </c>
    </row>
    <row r="213" spans="1:8" ht="15" customHeight="1" x14ac:dyDescent="0.25">
      <c r="A213" s="15" t="s">
        <v>4</v>
      </c>
      <c r="B213" s="16" t="s">
        <v>414</v>
      </c>
      <c r="C213" s="16" t="s">
        <v>413</v>
      </c>
      <c r="D213" s="16" t="s">
        <v>413</v>
      </c>
      <c r="E213" s="17" t="s">
        <v>354</v>
      </c>
      <c r="F213" s="5">
        <v>5840412.4399999967</v>
      </c>
      <c r="G213" s="5">
        <f>H213-F213</f>
        <v>27119614.601827044</v>
      </c>
      <c r="H213" s="5">
        <v>32960027.041827042</v>
      </c>
    </row>
    <row r="214" spans="1:8" ht="15" customHeight="1" x14ac:dyDescent="0.25">
      <c r="A214" s="15" t="s">
        <v>4</v>
      </c>
      <c r="B214" s="16" t="s">
        <v>414</v>
      </c>
      <c r="C214" s="16" t="s">
        <v>413</v>
      </c>
      <c r="D214" s="16" t="s">
        <v>416</v>
      </c>
      <c r="E214" s="17" t="s">
        <v>355</v>
      </c>
      <c r="F214" s="5">
        <v>349548.75</v>
      </c>
      <c r="G214" s="5">
        <f>H214-F214</f>
        <v>1219704.6300000015</v>
      </c>
      <c r="H214" s="5">
        <v>1569253.3800000015</v>
      </c>
    </row>
    <row r="215" spans="1:8" ht="15" customHeight="1" x14ac:dyDescent="0.25">
      <c r="A215" s="11" t="s">
        <v>4</v>
      </c>
      <c r="B215" s="12" t="s">
        <v>415</v>
      </c>
      <c r="C215" s="21" t="s">
        <v>42</v>
      </c>
      <c r="D215" s="22"/>
      <c r="E215" s="23"/>
      <c r="F215" s="7">
        <f>F216+F217+F218+F219+F220+F221+F225</f>
        <v>123228189.16999993</v>
      </c>
      <c r="G215" s="7">
        <f>G216+G217+G218+G219+G220+G221+G225</f>
        <v>35683558.692116357</v>
      </c>
      <c r="H215" s="7">
        <f>H216+H217+H218+H219+H220+H221+H225</f>
        <v>158911747.86211631</v>
      </c>
    </row>
    <row r="216" spans="1:8" x14ac:dyDescent="0.25">
      <c r="A216" s="13" t="s">
        <v>4</v>
      </c>
      <c r="B216" s="14" t="s">
        <v>415</v>
      </c>
      <c r="C216" s="14" t="s">
        <v>409</v>
      </c>
      <c r="D216" s="24" t="s">
        <v>189</v>
      </c>
      <c r="E216" s="25"/>
      <c r="F216" s="4"/>
      <c r="G216" s="4"/>
      <c r="H216" s="4"/>
    </row>
    <row r="217" spans="1:8" ht="15" customHeight="1" x14ac:dyDescent="0.25">
      <c r="A217" s="15" t="s">
        <v>4</v>
      </c>
      <c r="B217" s="16" t="s">
        <v>415</v>
      </c>
      <c r="C217" s="16" t="s">
        <v>409</v>
      </c>
      <c r="D217" s="16" t="s">
        <v>410</v>
      </c>
      <c r="E217" s="17" t="s">
        <v>356</v>
      </c>
      <c r="F217" s="5"/>
      <c r="G217" s="5"/>
      <c r="H217" s="5"/>
    </row>
    <row r="218" spans="1:8" x14ac:dyDescent="0.25">
      <c r="A218" s="13" t="s">
        <v>4</v>
      </c>
      <c r="B218" s="14" t="s">
        <v>415</v>
      </c>
      <c r="C218" s="14" t="s">
        <v>410</v>
      </c>
      <c r="D218" s="24" t="s">
        <v>190</v>
      </c>
      <c r="E218" s="25"/>
      <c r="F218" s="4"/>
      <c r="G218" s="4"/>
      <c r="H218" s="4"/>
    </row>
    <row r="219" spans="1:8" x14ac:dyDescent="0.25">
      <c r="A219" s="13" t="s">
        <v>4</v>
      </c>
      <c r="B219" s="14" t="s">
        <v>415</v>
      </c>
      <c r="C219" s="14" t="s">
        <v>411</v>
      </c>
      <c r="D219" s="24" t="s">
        <v>191</v>
      </c>
      <c r="E219" s="25"/>
      <c r="F219" s="4"/>
      <c r="G219" s="4"/>
      <c r="H219" s="4"/>
    </row>
    <row r="220" spans="1:8" x14ac:dyDescent="0.25">
      <c r="A220" s="13" t="s">
        <v>4</v>
      </c>
      <c r="B220" s="14" t="s">
        <v>415</v>
      </c>
      <c r="C220" s="14" t="s">
        <v>412</v>
      </c>
      <c r="D220" s="24" t="s">
        <v>192</v>
      </c>
      <c r="E220" s="25"/>
      <c r="F220" s="4"/>
      <c r="G220" s="4"/>
      <c r="H220" s="4"/>
    </row>
    <row r="221" spans="1:8" x14ac:dyDescent="0.25">
      <c r="A221" s="13" t="s">
        <v>4</v>
      </c>
      <c r="B221" s="14" t="s">
        <v>415</v>
      </c>
      <c r="C221" s="14" t="s">
        <v>413</v>
      </c>
      <c r="D221" s="24" t="s">
        <v>193</v>
      </c>
      <c r="E221" s="25"/>
      <c r="F221" s="4">
        <f>F222+F223+F224</f>
        <v>123059179.81999993</v>
      </c>
      <c r="G221" s="4">
        <f>G222+G223+G224</f>
        <v>35793050.672116354</v>
      </c>
      <c r="H221" s="4">
        <f>H222+H223+H224</f>
        <v>158852230.4921163</v>
      </c>
    </row>
    <row r="222" spans="1:8" ht="15" customHeight="1" x14ac:dyDescent="0.25">
      <c r="A222" s="15" t="s">
        <v>4</v>
      </c>
      <c r="B222" s="16" t="s">
        <v>415</v>
      </c>
      <c r="C222" s="16" t="s">
        <v>413</v>
      </c>
      <c r="D222" s="16" t="s">
        <v>409</v>
      </c>
      <c r="E222" s="17" t="s">
        <v>357</v>
      </c>
      <c r="F222" s="5">
        <v>1967948.0300000007</v>
      </c>
      <c r="G222" s="5">
        <f>H222-F222</f>
        <v>1673217.869999995</v>
      </c>
      <c r="H222" s="5">
        <v>3641165.8999999957</v>
      </c>
    </row>
    <row r="223" spans="1:8" ht="15" customHeight="1" x14ac:dyDescent="0.25">
      <c r="A223" s="15" t="s">
        <v>4</v>
      </c>
      <c r="B223" s="16" t="s">
        <v>415</v>
      </c>
      <c r="C223" s="16" t="s">
        <v>413</v>
      </c>
      <c r="D223" s="16" t="s">
        <v>410</v>
      </c>
      <c r="E223" s="17" t="s">
        <v>358</v>
      </c>
      <c r="F223" s="5">
        <v>99093686.009999946</v>
      </c>
      <c r="G223" s="5">
        <f>H223-F223</f>
        <v>26008516.462116212</v>
      </c>
      <c r="H223" s="5">
        <v>125102202.47211616</v>
      </c>
    </row>
    <row r="224" spans="1:8" ht="15" customHeight="1" x14ac:dyDescent="0.25">
      <c r="A224" s="15" t="s">
        <v>4</v>
      </c>
      <c r="B224" s="16" t="s">
        <v>415</v>
      </c>
      <c r="C224" s="16" t="s">
        <v>413</v>
      </c>
      <c r="D224" s="16" t="s">
        <v>411</v>
      </c>
      <c r="E224" s="17" t="s">
        <v>359</v>
      </c>
      <c r="F224" s="5">
        <v>21997545.77999999</v>
      </c>
      <c r="G224" s="5">
        <f>H224-F224</f>
        <v>8111316.3400001526</v>
      </c>
      <c r="H224" s="5">
        <v>30108862.120000143</v>
      </c>
    </row>
    <row r="225" spans="1:8" x14ac:dyDescent="0.25">
      <c r="A225" s="13" t="s">
        <v>4</v>
      </c>
      <c r="B225" s="14" t="s">
        <v>415</v>
      </c>
      <c r="C225" s="14" t="s">
        <v>414</v>
      </c>
      <c r="D225" s="24" t="s">
        <v>194</v>
      </c>
      <c r="E225" s="25"/>
      <c r="F225" s="4">
        <f>F226</f>
        <v>169009.34999999998</v>
      </c>
      <c r="G225" s="4">
        <f>G226</f>
        <v>-109491.98</v>
      </c>
      <c r="H225" s="4">
        <f>H226</f>
        <v>59517.369999999981</v>
      </c>
    </row>
    <row r="226" spans="1:8" ht="15" customHeight="1" x14ac:dyDescent="0.25">
      <c r="A226" s="15" t="s">
        <v>4</v>
      </c>
      <c r="B226" s="16" t="s">
        <v>415</v>
      </c>
      <c r="C226" s="16" t="s">
        <v>414</v>
      </c>
      <c r="D226" s="16" t="s">
        <v>409</v>
      </c>
      <c r="E226" s="17" t="s">
        <v>360</v>
      </c>
      <c r="F226" s="5">
        <v>169009.34999999998</v>
      </c>
      <c r="G226" s="5">
        <f>H226-F226</f>
        <v>-109491.98</v>
      </c>
      <c r="H226" s="5">
        <v>59517.369999999981</v>
      </c>
    </row>
    <row r="227" spans="1:8" ht="15" customHeight="1" x14ac:dyDescent="0.25">
      <c r="A227" s="11" t="s">
        <v>4</v>
      </c>
      <c r="B227" s="12" t="s">
        <v>416</v>
      </c>
      <c r="C227" s="21" t="s">
        <v>43</v>
      </c>
      <c r="D227" s="22"/>
      <c r="E227" s="23"/>
      <c r="F227" s="7">
        <f>F228+F229+F231+F232+F233+F234</f>
        <v>1039148.9700000002</v>
      </c>
      <c r="G227" s="7">
        <f>G228+G229+G231+G232+G233+G234</f>
        <v>-901575.27000000025</v>
      </c>
      <c r="H227" s="7">
        <f>H228+H229+H231+H232+H233+H234</f>
        <v>137573.70000000001</v>
      </c>
    </row>
    <row r="228" spans="1:8" x14ac:dyDescent="0.25">
      <c r="A228" s="13" t="s">
        <v>4</v>
      </c>
      <c r="B228" s="14" t="s">
        <v>416</v>
      </c>
      <c r="C228" s="14" t="s">
        <v>409</v>
      </c>
      <c r="D228" s="24" t="s">
        <v>195</v>
      </c>
      <c r="E228" s="25"/>
      <c r="F228" s="4"/>
      <c r="G228" s="4"/>
      <c r="H228" s="4"/>
    </row>
    <row r="229" spans="1:8" x14ac:dyDescent="0.25">
      <c r="A229" s="13" t="s">
        <v>4</v>
      </c>
      <c r="B229" s="14" t="s">
        <v>416</v>
      </c>
      <c r="C229" s="14" t="s">
        <v>410</v>
      </c>
      <c r="D229" s="24" t="s">
        <v>196</v>
      </c>
      <c r="E229" s="25"/>
      <c r="F229" s="4">
        <f>F230</f>
        <v>1039148.9700000002</v>
      </c>
      <c r="G229" s="4">
        <f>G230</f>
        <v>-901575.27000000025</v>
      </c>
      <c r="H229" s="4">
        <f>H230</f>
        <v>137573.70000000001</v>
      </c>
    </row>
    <row r="230" spans="1:8" ht="15" customHeight="1" x14ac:dyDescent="0.25">
      <c r="A230" s="15" t="s">
        <v>4</v>
      </c>
      <c r="B230" s="16" t="s">
        <v>416</v>
      </c>
      <c r="C230" s="16" t="s">
        <v>410</v>
      </c>
      <c r="D230" s="16" t="s">
        <v>409</v>
      </c>
      <c r="E230" s="17" t="s">
        <v>361</v>
      </c>
      <c r="F230" s="5">
        <v>1039148.9700000002</v>
      </c>
      <c r="G230" s="5">
        <f>H230-F230</f>
        <v>-901575.27000000025</v>
      </c>
      <c r="H230" s="5">
        <v>137573.70000000001</v>
      </c>
    </row>
    <row r="231" spans="1:8" x14ac:dyDescent="0.25">
      <c r="A231" s="13" t="s">
        <v>4</v>
      </c>
      <c r="B231" s="14" t="s">
        <v>416</v>
      </c>
      <c r="C231" s="14" t="s">
        <v>411</v>
      </c>
      <c r="D231" s="24" t="s">
        <v>197</v>
      </c>
      <c r="E231" s="25"/>
      <c r="F231" s="4"/>
      <c r="G231" s="4"/>
      <c r="H231" s="4"/>
    </row>
    <row r="232" spans="1:8" x14ac:dyDescent="0.25">
      <c r="A232" s="13" t="s">
        <v>4</v>
      </c>
      <c r="B232" s="14" t="s">
        <v>416</v>
      </c>
      <c r="C232" s="14" t="s">
        <v>412</v>
      </c>
      <c r="D232" s="24" t="s">
        <v>198</v>
      </c>
      <c r="E232" s="25"/>
      <c r="F232" s="4"/>
      <c r="G232" s="4"/>
      <c r="H232" s="4"/>
    </row>
    <row r="233" spans="1:8" x14ac:dyDescent="0.25">
      <c r="A233" s="13" t="s">
        <v>4</v>
      </c>
      <c r="B233" s="14" t="s">
        <v>416</v>
      </c>
      <c r="C233" s="14" t="s">
        <v>413</v>
      </c>
      <c r="D233" s="24" t="s">
        <v>199</v>
      </c>
      <c r="E233" s="25"/>
      <c r="F233" s="4"/>
      <c r="G233" s="4"/>
      <c r="H233" s="4"/>
    </row>
    <row r="234" spans="1:8" x14ac:dyDescent="0.25">
      <c r="A234" s="13" t="s">
        <v>4</v>
      </c>
      <c r="B234" s="14" t="s">
        <v>416</v>
      </c>
      <c r="C234" s="14" t="s">
        <v>414</v>
      </c>
      <c r="D234" s="24" t="s">
        <v>200</v>
      </c>
      <c r="E234" s="25"/>
      <c r="F234" s="4"/>
      <c r="G234" s="4"/>
      <c r="H234" s="4"/>
    </row>
    <row r="235" spans="1:8" ht="15" customHeight="1" x14ac:dyDescent="0.25">
      <c r="A235" s="11" t="s">
        <v>4</v>
      </c>
      <c r="B235" s="12" t="s">
        <v>417</v>
      </c>
      <c r="C235" s="21" t="s">
        <v>44</v>
      </c>
      <c r="D235" s="22"/>
      <c r="E235" s="23"/>
      <c r="F235" s="7">
        <f>F236+F237+F238+F239+F240+F242+F243</f>
        <v>18420982.739999995</v>
      </c>
      <c r="G235" s="7">
        <f>G236+G237+G238+G239+G240+G242+G243</f>
        <v>-8611469.8099999949</v>
      </c>
      <c r="H235" s="7">
        <f>H236+H237+H238+H239+H240+H242+H243</f>
        <v>9809512.9299999997</v>
      </c>
    </row>
    <row r="236" spans="1:8" x14ac:dyDescent="0.25">
      <c r="A236" s="13" t="s">
        <v>4</v>
      </c>
      <c r="B236" s="14" t="s">
        <v>417</v>
      </c>
      <c r="C236" s="14" t="s">
        <v>409</v>
      </c>
      <c r="D236" s="24" t="s">
        <v>201</v>
      </c>
      <c r="E236" s="25"/>
      <c r="F236" s="4"/>
      <c r="G236" s="4"/>
      <c r="H236" s="4"/>
    </row>
    <row r="237" spans="1:8" x14ac:dyDescent="0.25">
      <c r="A237" s="13" t="s">
        <v>4</v>
      </c>
      <c r="B237" s="14" t="s">
        <v>417</v>
      </c>
      <c r="C237" s="14" t="s">
        <v>410</v>
      </c>
      <c r="D237" s="24" t="s">
        <v>202</v>
      </c>
      <c r="E237" s="25"/>
      <c r="F237" s="4"/>
      <c r="G237" s="4"/>
      <c r="H237" s="4"/>
    </row>
    <row r="238" spans="1:8" x14ac:dyDescent="0.25">
      <c r="A238" s="13" t="s">
        <v>4</v>
      </c>
      <c r="B238" s="14" t="s">
        <v>417</v>
      </c>
      <c r="C238" s="14" t="s">
        <v>411</v>
      </c>
      <c r="D238" s="24" t="s">
        <v>203</v>
      </c>
      <c r="E238" s="25"/>
      <c r="F238" s="4"/>
      <c r="G238" s="4"/>
      <c r="H238" s="4"/>
    </row>
    <row r="239" spans="1:8" x14ac:dyDescent="0.25">
      <c r="A239" s="13" t="s">
        <v>4</v>
      </c>
      <c r="B239" s="14" t="s">
        <v>417</v>
      </c>
      <c r="C239" s="14" t="s">
        <v>412</v>
      </c>
      <c r="D239" s="24" t="s">
        <v>204</v>
      </c>
      <c r="E239" s="25"/>
      <c r="F239" s="4"/>
      <c r="G239" s="4"/>
      <c r="H239" s="4"/>
    </row>
    <row r="240" spans="1:8" x14ac:dyDescent="0.25">
      <c r="A240" s="13" t="s">
        <v>4</v>
      </c>
      <c r="B240" s="14" t="s">
        <v>417</v>
      </c>
      <c r="C240" s="14" t="s">
        <v>413</v>
      </c>
      <c r="D240" s="24" t="s">
        <v>205</v>
      </c>
      <c r="E240" s="25"/>
      <c r="F240" s="4">
        <f>F241</f>
        <v>18420982.739999995</v>
      </c>
      <c r="G240" s="4">
        <f>G241</f>
        <v>-8611469.8099999949</v>
      </c>
      <c r="H240" s="4">
        <f>H241</f>
        <v>9809512.9299999997</v>
      </c>
    </row>
    <row r="241" spans="1:8" ht="15" customHeight="1" x14ac:dyDescent="0.25">
      <c r="A241" s="15" t="s">
        <v>4</v>
      </c>
      <c r="B241" s="16" t="s">
        <v>417</v>
      </c>
      <c r="C241" s="16" t="s">
        <v>413</v>
      </c>
      <c r="D241" s="16" t="s">
        <v>409</v>
      </c>
      <c r="E241" s="17" t="s">
        <v>362</v>
      </c>
      <c r="F241" s="5">
        <v>18420982.739999995</v>
      </c>
      <c r="G241" s="5">
        <f>H241-F241</f>
        <v>-8611469.8099999949</v>
      </c>
      <c r="H241" s="5">
        <v>9809512.9299999997</v>
      </c>
    </row>
    <row r="242" spans="1:8" x14ac:dyDescent="0.25">
      <c r="A242" s="13" t="s">
        <v>4</v>
      </c>
      <c r="B242" s="14" t="s">
        <v>417</v>
      </c>
      <c r="C242" s="14" t="s">
        <v>414</v>
      </c>
      <c r="D242" s="24" t="s">
        <v>206</v>
      </c>
      <c r="E242" s="25"/>
      <c r="F242" s="4"/>
      <c r="G242" s="4"/>
      <c r="H242" s="4"/>
    </row>
    <row r="243" spans="1:8" x14ac:dyDescent="0.25">
      <c r="A243" s="13" t="s">
        <v>4</v>
      </c>
      <c r="B243" s="14" t="s">
        <v>417</v>
      </c>
      <c r="C243" s="14" t="s">
        <v>415</v>
      </c>
      <c r="D243" s="24" t="s">
        <v>207</v>
      </c>
      <c r="E243" s="25"/>
      <c r="F243" s="4"/>
      <c r="G243" s="4"/>
      <c r="H243" s="4"/>
    </row>
    <row r="244" spans="1:8" ht="15" customHeight="1" x14ac:dyDescent="0.25">
      <c r="A244" s="10" t="s">
        <v>5</v>
      </c>
      <c r="B244" s="26" t="s">
        <v>14</v>
      </c>
      <c r="C244" s="27"/>
      <c r="D244" s="27"/>
      <c r="E244" s="28"/>
      <c r="F244" s="3">
        <f>F245+F254+F268+F280+F287+F291</f>
        <v>192387354.95999974</v>
      </c>
      <c r="G244" s="3">
        <f>G245+G254+G268+G280+G287+G291</f>
        <v>50998998.760399804</v>
      </c>
      <c r="H244" s="3">
        <f>H245+H254+H268+H280+H287+H291</f>
        <v>243386353.72039956</v>
      </c>
    </row>
    <row r="245" spans="1:8" ht="15" customHeight="1" x14ac:dyDescent="0.25">
      <c r="A245" s="11" t="s">
        <v>5</v>
      </c>
      <c r="B245" s="12" t="s">
        <v>409</v>
      </c>
      <c r="C245" s="21" t="s">
        <v>45</v>
      </c>
      <c r="D245" s="22"/>
      <c r="E245" s="23"/>
      <c r="F245" s="7">
        <f>F246+F247+F250+F251+F252+F253</f>
        <v>6290294.0800000019</v>
      </c>
      <c r="G245" s="7">
        <f>G246+G247+G250+G251+G252+G253</f>
        <v>11186398.510799989</v>
      </c>
      <c r="H245" s="7">
        <f>H246+H247+H250+H251+H252+H253</f>
        <v>17476692.590799991</v>
      </c>
    </row>
    <row r="246" spans="1:8" x14ac:dyDescent="0.25">
      <c r="A246" s="13" t="s">
        <v>5</v>
      </c>
      <c r="B246" s="14" t="s">
        <v>409</v>
      </c>
      <c r="C246" s="14" t="s">
        <v>409</v>
      </c>
      <c r="D246" s="24" t="s">
        <v>208</v>
      </c>
      <c r="E246" s="25"/>
      <c r="F246" s="4"/>
      <c r="G246" s="4"/>
      <c r="H246" s="4"/>
    </row>
    <row r="247" spans="1:8" x14ac:dyDescent="0.25">
      <c r="A247" s="13" t="s">
        <v>5</v>
      </c>
      <c r="B247" s="14" t="s">
        <v>409</v>
      </c>
      <c r="C247" s="14" t="s">
        <v>410</v>
      </c>
      <c r="D247" s="24" t="s">
        <v>209</v>
      </c>
      <c r="E247" s="25"/>
      <c r="F247" s="4">
        <f>F248+F249</f>
        <v>6290294.0800000019</v>
      </c>
      <c r="G247" s="4">
        <f>G248+G249</f>
        <v>11186398.510799989</v>
      </c>
      <c r="H247" s="4">
        <f>H248+H249</f>
        <v>17476692.590799991</v>
      </c>
    </row>
    <row r="248" spans="1:8" ht="15" customHeight="1" x14ac:dyDescent="0.25">
      <c r="A248" s="15" t="s">
        <v>5</v>
      </c>
      <c r="B248" s="16" t="s">
        <v>409</v>
      </c>
      <c r="C248" s="16" t="s">
        <v>410</v>
      </c>
      <c r="D248" s="16" t="s">
        <v>409</v>
      </c>
      <c r="E248" s="17" t="s">
        <v>363</v>
      </c>
      <c r="F248" s="5">
        <v>5644818.6000000024</v>
      </c>
      <c r="G248" s="5">
        <f>H248-F248</f>
        <v>10347597.280799989</v>
      </c>
      <c r="H248" s="5">
        <v>15992415.88079999</v>
      </c>
    </row>
    <row r="249" spans="1:8" ht="15" customHeight="1" x14ac:dyDescent="0.25">
      <c r="A249" s="15" t="s">
        <v>5</v>
      </c>
      <c r="B249" s="16" t="s">
        <v>409</v>
      </c>
      <c r="C249" s="16" t="s">
        <v>410</v>
      </c>
      <c r="D249" s="16" t="s">
        <v>413</v>
      </c>
      <c r="E249" s="17" t="s">
        <v>364</v>
      </c>
      <c r="F249" s="5">
        <v>645475.48</v>
      </c>
      <c r="G249" s="5">
        <f>H249-F249</f>
        <v>838801.23</v>
      </c>
      <c r="H249" s="5">
        <v>1484276.71</v>
      </c>
    </row>
    <row r="250" spans="1:8" x14ac:dyDescent="0.25">
      <c r="A250" s="13" t="s">
        <v>5</v>
      </c>
      <c r="B250" s="14" t="s">
        <v>409</v>
      </c>
      <c r="C250" s="14" t="s">
        <v>411</v>
      </c>
      <c r="D250" s="24" t="s">
        <v>210</v>
      </c>
      <c r="E250" s="25"/>
      <c r="F250" s="4"/>
      <c r="G250" s="4"/>
      <c r="H250" s="4"/>
    </row>
    <row r="251" spans="1:8" x14ac:dyDescent="0.25">
      <c r="A251" s="13" t="s">
        <v>5</v>
      </c>
      <c r="B251" s="14" t="s">
        <v>409</v>
      </c>
      <c r="C251" s="14" t="s">
        <v>412</v>
      </c>
      <c r="D251" s="24" t="s">
        <v>211</v>
      </c>
      <c r="E251" s="25"/>
      <c r="F251" s="4"/>
      <c r="G251" s="4"/>
      <c r="H251" s="4"/>
    </row>
    <row r="252" spans="1:8" x14ac:dyDescent="0.25">
      <c r="A252" s="13" t="s">
        <v>5</v>
      </c>
      <c r="B252" s="14" t="s">
        <v>409</v>
      </c>
      <c r="C252" s="14" t="s">
        <v>413</v>
      </c>
      <c r="D252" s="24" t="s">
        <v>212</v>
      </c>
      <c r="E252" s="25"/>
      <c r="F252" s="4"/>
      <c r="G252" s="4"/>
      <c r="H252" s="4"/>
    </row>
    <row r="253" spans="1:8" x14ac:dyDescent="0.25">
      <c r="A253" s="13" t="s">
        <v>5</v>
      </c>
      <c r="B253" s="14" t="s">
        <v>409</v>
      </c>
      <c r="C253" s="14" t="s">
        <v>414</v>
      </c>
      <c r="D253" s="24" t="s">
        <v>213</v>
      </c>
      <c r="E253" s="25"/>
      <c r="F253" s="4"/>
      <c r="G253" s="4"/>
      <c r="H253" s="4"/>
    </row>
    <row r="254" spans="1:8" ht="15" customHeight="1" x14ac:dyDescent="0.25">
      <c r="A254" s="11" t="s">
        <v>5</v>
      </c>
      <c r="B254" s="12" t="s">
        <v>410</v>
      </c>
      <c r="C254" s="21" t="s">
        <v>46</v>
      </c>
      <c r="D254" s="22"/>
      <c r="E254" s="23"/>
      <c r="F254" s="7">
        <f>F255+F257+F258+F259+F263+F262+F265+F266+F267</f>
        <v>162964485.54999977</v>
      </c>
      <c r="G254" s="7">
        <f>G255+G257+G258+G259+G263+G262+G265+G266+G267</f>
        <v>16412895.591199655</v>
      </c>
      <c r="H254" s="7">
        <f>H255+H257+H258+H259+H263+H262+H265+H266+H267</f>
        <v>179377381.14119944</v>
      </c>
    </row>
    <row r="255" spans="1:8" x14ac:dyDescent="0.25">
      <c r="A255" s="13" t="s">
        <v>5</v>
      </c>
      <c r="B255" s="14" t="s">
        <v>410</v>
      </c>
      <c r="C255" s="14" t="s">
        <v>409</v>
      </c>
      <c r="D255" s="24" t="s">
        <v>214</v>
      </c>
      <c r="E255" s="25"/>
      <c r="F255" s="4">
        <f>F256</f>
        <v>6649494.0099999951</v>
      </c>
      <c r="G255" s="4">
        <f>G256</f>
        <v>1411924.7400000151</v>
      </c>
      <c r="H255" s="4">
        <f>H256</f>
        <v>8061418.7500000102</v>
      </c>
    </row>
    <row r="256" spans="1:8" ht="15" customHeight="1" x14ac:dyDescent="0.25">
      <c r="A256" s="15" t="s">
        <v>5</v>
      </c>
      <c r="B256" s="16" t="s">
        <v>410</v>
      </c>
      <c r="C256" s="16" t="s">
        <v>409</v>
      </c>
      <c r="D256" s="16" t="s">
        <v>409</v>
      </c>
      <c r="E256" s="17" t="s">
        <v>365</v>
      </c>
      <c r="F256" s="5">
        <v>6649494.0099999951</v>
      </c>
      <c r="G256" s="5">
        <f>H256-F256</f>
        <v>1411924.7400000151</v>
      </c>
      <c r="H256" s="5">
        <v>8061418.7500000102</v>
      </c>
    </row>
    <row r="257" spans="1:8" x14ac:dyDescent="0.25">
      <c r="A257" s="13" t="s">
        <v>5</v>
      </c>
      <c r="B257" s="14" t="s">
        <v>410</v>
      </c>
      <c r="C257" s="14" t="s">
        <v>410</v>
      </c>
      <c r="D257" s="24" t="s">
        <v>215</v>
      </c>
      <c r="E257" s="25"/>
      <c r="F257" s="4"/>
      <c r="G257" s="4"/>
      <c r="H257" s="4"/>
    </row>
    <row r="258" spans="1:8" x14ac:dyDescent="0.25">
      <c r="A258" s="13" t="s">
        <v>5</v>
      </c>
      <c r="B258" s="14" t="s">
        <v>410</v>
      </c>
      <c r="C258" s="14" t="s">
        <v>411</v>
      </c>
      <c r="D258" s="24" t="s">
        <v>216</v>
      </c>
      <c r="E258" s="25"/>
      <c r="F258" s="4"/>
      <c r="G258" s="4"/>
      <c r="H258" s="4"/>
    </row>
    <row r="259" spans="1:8" x14ac:dyDescent="0.25">
      <c r="A259" s="13" t="s">
        <v>5</v>
      </c>
      <c r="B259" s="14" t="s">
        <v>410</v>
      </c>
      <c r="C259" s="14" t="s">
        <v>412</v>
      </c>
      <c r="D259" s="24" t="s">
        <v>217</v>
      </c>
      <c r="E259" s="25"/>
      <c r="F259" s="4">
        <f>F260+F261</f>
        <v>152822842.55999979</v>
      </c>
      <c r="G259" s="4">
        <f>G260+G261</f>
        <v>12572147.261199627</v>
      </c>
      <c r="H259" s="4">
        <f>H260+H261</f>
        <v>165394989.82119942</v>
      </c>
    </row>
    <row r="260" spans="1:8" ht="15" customHeight="1" x14ac:dyDescent="0.25">
      <c r="A260" s="15" t="s">
        <v>5</v>
      </c>
      <c r="B260" s="16" t="s">
        <v>410</v>
      </c>
      <c r="C260" s="16" t="s">
        <v>412</v>
      </c>
      <c r="D260" s="16" t="s">
        <v>409</v>
      </c>
      <c r="E260" s="17" t="s">
        <v>366</v>
      </c>
      <c r="F260" s="5">
        <v>1027494.6199999995</v>
      </c>
      <c r="G260" s="5">
        <f>H260-F260</f>
        <v>784466.19000000076</v>
      </c>
      <c r="H260" s="5">
        <v>1811960.8100000003</v>
      </c>
    </row>
    <row r="261" spans="1:8" ht="15" customHeight="1" x14ac:dyDescent="0.25">
      <c r="A261" s="15" t="s">
        <v>5</v>
      </c>
      <c r="B261" s="16" t="s">
        <v>410</v>
      </c>
      <c r="C261" s="16" t="s">
        <v>412</v>
      </c>
      <c r="D261" s="16" t="s">
        <v>410</v>
      </c>
      <c r="E261" s="17" t="s">
        <v>367</v>
      </c>
      <c r="F261" s="5">
        <v>151795347.93999979</v>
      </c>
      <c r="G261" s="5">
        <f>H261-F261</f>
        <v>11787681.071199626</v>
      </c>
      <c r="H261" s="5">
        <v>163583029.01119941</v>
      </c>
    </row>
    <row r="262" spans="1:8" x14ac:dyDescent="0.25">
      <c r="A262" s="13" t="s">
        <v>5</v>
      </c>
      <c r="B262" s="14" t="s">
        <v>410</v>
      </c>
      <c r="C262" s="14" t="s">
        <v>413</v>
      </c>
      <c r="D262" s="24" t="s">
        <v>218</v>
      </c>
      <c r="E262" s="25"/>
      <c r="F262" s="4"/>
      <c r="G262" s="4"/>
      <c r="H262" s="4"/>
    </row>
    <row r="263" spans="1:8" x14ac:dyDescent="0.25">
      <c r="A263" s="13" t="s">
        <v>5</v>
      </c>
      <c r="B263" s="14" t="s">
        <v>410</v>
      </c>
      <c r="C263" s="14" t="s">
        <v>414</v>
      </c>
      <c r="D263" s="24" t="s">
        <v>219</v>
      </c>
      <c r="E263" s="25"/>
      <c r="F263" s="4">
        <f>F264</f>
        <v>3492148.9799999995</v>
      </c>
      <c r="G263" s="4">
        <f>G264</f>
        <v>2428823.5900000129</v>
      </c>
      <c r="H263" s="4">
        <f>H264</f>
        <v>5920972.5700000124</v>
      </c>
    </row>
    <row r="264" spans="1:8" ht="15" customHeight="1" x14ac:dyDescent="0.25">
      <c r="A264" s="15" t="s">
        <v>5</v>
      </c>
      <c r="B264" s="16" t="s">
        <v>410</v>
      </c>
      <c r="C264" s="16" t="s">
        <v>414</v>
      </c>
      <c r="D264" s="16" t="s">
        <v>409</v>
      </c>
      <c r="E264" s="17" t="s">
        <v>368</v>
      </c>
      <c r="F264" s="5">
        <v>3492148.9799999995</v>
      </c>
      <c r="G264" s="5">
        <f>H264-F264</f>
        <v>2428823.5900000129</v>
      </c>
      <c r="H264" s="5">
        <v>5920972.5700000124</v>
      </c>
    </row>
    <row r="265" spans="1:8" x14ac:dyDescent="0.25">
      <c r="A265" s="13" t="s">
        <v>5</v>
      </c>
      <c r="B265" s="14" t="s">
        <v>410</v>
      </c>
      <c r="C265" s="14" t="s">
        <v>415</v>
      </c>
      <c r="D265" s="24" t="s">
        <v>220</v>
      </c>
      <c r="E265" s="25"/>
      <c r="F265" s="4"/>
      <c r="G265" s="4"/>
      <c r="H265" s="4"/>
    </row>
    <row r="266" spans="1:8" x14ac:dyDescent="0.25">
      <c r="A266" s="13" t="s">
        <v>5</v>
      </c>
      <c r="B266" s="14" t="s">
        <v>410</v>
      </c>
      <c r="C266" s="14" t="s">
        <v>416</v>
      </c>
      <c r="D266" s="24" t="s">
        <v>221</v>
      </c>
      <c r="E266" s="25"/>
      <c r="F266" s="4"/>
      <c r="G266" s="4"/>
      <c r="H266" s="4"/>
    </row>
    <row r="267" spans="1:8" x14ac:dyDescent="0.25">
      <c r="A267" s="13" t="s">
        <v>5</v>
      </c>
      <c r="B267" s="14" t="s">
        <v>410</v>
      </c>
      <c r="C267" s="14" t="s">
        <v>417</v>
      </c>
      <c r="D267" s="24" t="s">
        <v>222</v>
      </c>
      <c r="E267" s="25"/>
      <c r="F267" s="4"/>
      <c r="G267" s="4"/>
      <c r="H267" s="4"/>
    </row>
    <row r="268" spans="1:8" ht="15" customHeight="1" x14ac:dyDescent="0.25">
      <c r="A268" s="11" t="s">
        <v>5</v>
      </c>
      <c r="B268" s="12" t="s">
        <v>411</v>
      </c>
      <c r="C268" s="21" t="s">
        <v>47</v>
      </c>
      <c r="D268" s="22"/>
      <c r="E268" s="23"/>
      <c r="F268" s="7">
        <f>F269+F270+F271+F272+F275+F274+F277+F278+F279</f>
        <v>10189256.679999992</v>
      </c>
      <c r="G268" s="7">
        <f>G269+G270+G271+G272+G275+G274+G277+G278+G279</f>
        <v>14988631.909999959</v>
      </c>
      <c r="H268" s="7">
        <f>H269+H270+H271+H272+H275+H274+H277+H278+H279</f>
        <v>25177888.589999951</v>
      </c>
    </row>
    <row r="269" spans="1:8" x14ac:dyDescent="0.25">
      <c r="A269" s="13" t="s">
        <v>5</v>
      </c>
      <c r="B269" s="14" t="s">
        <v>411</v>
      </c>
      <c r="C269" s="14" t="s">
        <v>409</v>
      </c>
      <c r="D269" s="24" t="s">
        <v>223</v>
      </c>
      <c r="E269" s="25"/>
      <c r="F269" s="4"/>
      <c r="G269" s="4"/>
      <c r="H269" s="4"/>
    </row>
    <row r="270" spans="1:8" x14ac:dyDescent="0.25">
      <c r="A270" s="13" t="s">
        <v>5</v>
      </c>
      <c r="B270" s="14" t="s">
        <v>411</v>
      </c>
      <c r="C270" s="14" t="s">
        <v>410</v>
      </c>
      <c r="D270" s="24" t="s">
        <v>224</v>
      </c>
      <c r="E270" s="25"/>
      <c r="F270" s="4"/>
      <c r="G270" s="4"/>
      <c r="H270" s="4"/>
    </row>
    <row r="271" spans="1:8" x14ac:dyDescent="0.25">
      <c r="A271" s="13" t="s">
        <v>5</v>
      </c>
      <c r="B271" s="14" t="s">
        <v>411</v>
      </c>
      <c r="C271" s="14" t="s">
        <v>411</v>
      </c>
      <c r="D271" s="24" t="s">
        <v>225</v>
      </c>
      <c r="E271" s="25"/>
      <c r="F271" s="4"/>
      <c r="G271" s="4"/>
      <c r="H271" s="4"/>
    </row>
    <row r="272" spans="1:8" x14ac:dyDescent="0.25">
      <c r="A272" s="13" t="s">
        <v>5</v>
      </c>
      <c r="B272" s="14" t="s">
        <v>411</v>
      </c>
      <c r="C272" s="14" t="s">
        <v>412</v>
      </c>
      <c r="D272" s="24" t="s">
        <v>226</v>
      </c>
      <c r="E272" s="25"/>
      <c r="F272" s="4">
        <f>F273</f>
        <v>6106530.0799999908</v>
      </c>
      <c r="G272" s="4">
        <f>G273</f>
        <v>7114845.2199999765</v>
      </c>
      <c r="H272" s="4">
        <f>H273</f>
        <v>13221375.299999967</v>
      </c>
    </row>
    <row r="273" spans="1:8" ht="15" customHeight="1" x14ac:dyDescent="0.25">
      <c r="A273" s="15" t="s">
        <v>5</v>
      </c>
      <c r="B273" s="16" t="s">
        <v>411</v>
      </c>
      <c r="C273" s="16" t="s">
        <v>412</v>
      </c>
      <c r="D273" s="16" t="s">
        <v>411</v>
      </c>
      <c r="E273" s="17" t="s">
        <v>369</v>
      </c>
      <c r="F273" s="5">
        <v>6106530.0799999908</v>
      </c>
      <c r="G273" s="5">
        <f>H273-F273</f>
        <v>7114845.2199999765</v>
      </c>
      <c r="H273" s="5">
        <v>13221375.299999967</v>
      </c>
    </row>
    <row r="274" spans="1:8" x14ac:dyDescent="0.25">
      <c r="A274" s="13" t="s">
        <v>5</v>
      </c>
      <c r="B274" s="14" t="s">
        <v>411</v>
      </c>
      <c r="C274" s="14" t="s">
        <v>413</v>
      </c>
      <c r="D274" s="24" t="s">
        <v>227</v>
      </c>
      <c r="E274" s="25"/>
      <c r="F274" s="4"/>
      <c r="G274" s="4"/>
      <c r="H274" s="4"/>
    </row>
    <row r="275" spans="1:8" x14ac:dyDescent="0.25">
      <c r="A275" s="13" t="s">
        <v>5</v>
      </c>
      <c r="B275" s="14" t="s">
        <v>411</v>
      </c>
      <c r="C275" s="14" t="s">
        <v>414</v>
      </c>
      <c r="D275" s="24" t="s">
        <v>228</v>
      </c>
      <c r="E275" s="25"/>
      <c r="F275" s="4">
        <f>F276</f>
        <v>4082726.6000000024</v>
      </c>
      <c r="G275" s="4">
        <f>G276</f>
        <v>7873786.6899999818</v>
      </c>
      <c r="H275" s="4">
        <f>H276</f>
        <v>11956513.289999984</v>
      </c>
    </row>
    <row r="276" spans="1:8" ht="15" customHeight="1" x14ac:dyDescent="0.25">
      <c r="A276" s="15" t="s">
        <v>5</v>
      </c>
      <c r="B276" s="16" t="s">
        <v>411</v>
      </c>
      <c r="C276" s="16" t="s">
        <v>414</v>
      </c>
      <c r="D276" s="16" t="s">
        <v>410</v>
      </c>
      <c r="E276" s="17" t="s">
        <v>370</v>
      </c>
      <c r="F276" s="5">
        <v>4082726.6000000024</v>
      </c>
      <c r="G276" s="5">
        <f>H276-F276</f>
        <v>7873786.6899999818</v>
      </c>
      <c r="H276" s="5">
        <v>11956513.289999984</v>
      </c>
    </row>
    <row r="277" spans="1:8" x14ac:dyDescent="0.25">
      <c r="A277" s="13" t="s">
        <v>5</v>
      </c>
      <c r="B277" s="14" t="s">
        <v>411</v>
      </c>
      <c r="C277" s="14" t="s">
        <v>415</v>
      </c>
      <c r="D277" s="24" t="s">
        <v>229</v>
      </c>
      <c r="E277" s="25"/>
      <c r="F277" s="4"/>
      <c r="G277" s="4">
        <f>H277-F277</f>
        <v>0</v>
      </c>
      <c r="H277" s="4"/>
    </row>
    <row r="278" spans="1:8" x14ac:dyDescent="0.25">
      <c r="A278" s="13" t="s">
        <v>5</v>
      </c>
      <c r="B278" s="14" t="s">
        <v>411</v>
      </c>
      <c r="C278" s="14" t="s">
        <v>416</v>
      </c>
      <c r="D278" s="24" t="s">
        <v>230</v>
      </c>
      <c r="E278" s="25"/>
      <c r="F278" s="4"/>
      <c r="G278" s="4">
        <f>H278-F278</f>
        <v>0</v>
      </c>
      <c r="H278" s="4"/>
    </row>
    <row r="279" spans="1:8" x14ac:dyDescent="0.25">
      <c r="A279" s="13" t="s">
        <v>5</v>
      </c>
      <c r="B279" s="14" t="s">
        <v>411</v>
      </c>
      <c r="C279" s="14" t="s">
        <v>417</v>
      </c>
      <c r="D279" s="24" t="s">
        <v>231</v>
      </c>
      <c r="E279" s="25"/>
      <c r="F279" s="4"/>
      <c r="G279" s="4">
        <f>H279-F279</f>
        <v>0</v>
      </c>
      <c r="H279" s="4"/>
    </row>
    <row r="280" spans="1:8" ht="15" customHeight="1" x14ac:dyDescent="0.25">
      <c r="A280" s="11" t="s">
        <v>5</v>
      </c>
      <c r="B280" s="12" t="s">
        <v>412</v>
      </c>
      <c r="C280" s="21" t="s">
        <v>48</v>
      </c>
      <c r="D280" s="22"/>
      <c r="E280" s="23"/>
      <c r="F280" s="7">
        <f>F281+F283+F284+F286+F285</f>
        <v>12943318.649999974</v>
      </c>
      <c r="G280" s="7">
        <f>G281+G283+G284+G286+G285</f>
        <v>8411072.7484001983</v>
      </c>
      <c r="H280" s="7">
        <f>H281+H283+H284+H286+H285</f>
        <v>21354391.398400173</v>
      </c>
    </row>
    <row r="281" spans="1:8" x14ac:dyDescent="0.25">
      <c r="A281" s="13" t="s">
        <v>5</v>
      </c>
      <c r="B281" s="14" t="s">
        <v>412</v>
      </c>
      <c r="C281" s="14" t="s">
        <v>409</v>
      </c>
      <c r="D281" s="24" t="s">
        <v>232</v>
      </c>
      <c r="E281" s="25"/>
      <c r="F281" s="4">
        <f>F282</f>
        <v>12943318.649999974</v>
      </c>
      <c r="G281" s="4">
        <f>G282</f>
        <v>8411072.7484001983</v>
      </c>
      <c r="H281" s="4">
        <f>H282</f>
        <v>21354391.398400173</v>
      </c>
    </row>
    <row r="282" spans="1:8" ht="15" customHeight="1" x14ac:dyDescent="0.25">
      <c r="A282" s="15" t="s">
        <v>5</v>
      </c>
      <c r="B282" s="16" t="s">
        <v>412</v>
      </c>
      <c r="C282" s="16" t="s">
        <v>409</v>
      </c>
      <c r="D282" s="16" t="s">
        <v>409</v>
      </c>
      <c r="E282" s="17" t="s">
        <v>371</v>
      </c>
      <c r="F282" s="5">
        <v>12943318.649999974</v>
      </c>
      <c r="G282" s="5">
        <f>H282-F282</f>
        <v>8411072.7484001983</v>
      </c>
      <c r="H282" s="5">
        <v>21354391.398400173</v>
      </c>
    </row>
    <row r="283" spans="1:8" x14ac:dyDescent="0.25">
      <c r="A283" s="13" t="s">
        <v>5</v>
      </c>
      <c r="B283" s="14" t="s">
        <v>412</v>
      </c>
      <c r="C283" s="14" t="s">
        <v>410</v>
      </c>
      <c r="D283" s="24" t="s">
        <v>233</v>
      </c>
      <c r="E283" s="25"/>
      <c r="F283" s="4"/>
      <c r="G283" s="4"/>
      <c r="H283" s="4"/>
    </row>
    <row r="284" spans="1:8" x14ac:dyDescent="0.25">
      <c r="A284" s="13" t="s">
        <v>5</v>
      </c>
      <c r="B284" s="14" t="s">
        <v>412</v>
      </c>
      <c r="C284" s="14" t="s">
        <v>411</v>
      </c>
      <c r="D284" s="24" t="s">
        <v>234</v>
      </c>
      <c r="E284" s="25"/>
      <c r="F284" s="4"/>
      <c r="G284" s="4"/>
      <c r="H284" s="4"/>
    </row>
    <row r="285" spans="1:8" x14ac:dyDescent="0.25">
      <c r="A285" s="13" t="s">
        <v>5</v>
      </c>
      <c r="B285" s="14" t="s">
        <v>412</v>
      </c>
      <c r="C285" s="14" t="s">
        <v>412</v>
      </c>
      <c r="D285" s="24" t="s">
        <v>235</v>
      </c>
      <c r="E285" s="25"/>
      <c r="F285" s="4"/>
      <c r="G285" s="4"/>
      <c r="H285" s="4"/>
    </row>
    <row r="286" spans="1:8" x14ac:dyDescent="0.25">
      <c r="A286" s="13" t="s">
        <v>5</v>
      </c>
      <c r="B286" s="14" t="s">
        <v>412</v>
      </c>
      <c r="C286" s="14" t="s">
        <v>413</v>
      </c>
      <c r="D286" s="24" t="s">
        <v>236</v>
      </c>
      <c r="E286" s="25"/>
      <c r="F286" s="4"/>
      <c r="G286" s="4"/>
      <c r="H286" s="4"/>
    </row>
    <row r="287" spans="1:8" ht="15" customHeight="1" x14ac:dyDescent="0.25">
      <c r="A287" s="11" t="s">
        <v>5</v>
      </c>
      <c r="B287" s="12" t="s">
        <v>413</v>
      </c>
      <c r="C287" s="21" t="s">
        <v>49</v>
      </c>
      <c r="D287" s="22"/>
      <c r="E287" s="23"/>
      <c r="F287" s="7">
        <f>F288+F289+F290</f>
        <v>0</v>
      </c>
      <c r="G287" s="7">
        <f>G288+G289+G290</f>
        <v>0</v>
      </c>
      <c r="H287" s="7">
        <f>H288+H289+H290</f>
        <v>0</v>
      </c>
    </row>
    <row r="288" spans="1:8" x14ac:dyDescent="0.25">
      <c r="A288" s="13" t="s">
        <v>5</v>
      </c>
      <c r="B288" s="14" t="s">
        <v>413</v>
      </c>
      <c r="C288" s="14" t="s">
        <v>409</v>
      </c>
      <c r="D288" s="24" t="s">
        <v>237</v>
      </c>
      <c r="E288" s="25"/>
      <c r="F288" s="4"/>
      <c r="G288" s="4"/>
      <c r="H288" s="4"/>
    </row>
    <row r="289" spans="1:8" x14ac:dyDescent="0.25">
      <c r="A289" s="13" t="s">
        <v>5</v>
      </c>
      <c r="B289" s="14" t="s">
        <v>413</v>
      </c>
      <c r="C289" s="14" t="s">
        <v>410</v>
      </c>
      <c r="D289" s="24" t="s">
        <v>238</v>
      </c>
      <c r="E289" s="25"/>
      <c r="F289" s="4"/>
      <c r="G289" s="4"/>
      <c r="H289" s="4"/>
    </row>
    <row r="290" spans="1:8" x14ac:dyDescent="0.25">
      <c r="A290" s="13" t="s">
        <v>5</v>
      </c>
      <c r="B290" s="14" t="s">
        <v>413</v>
      </c>
      <c r="C290" s="14" t="s">
        <v>411</v>
      </c>
      <c r="D290" s="24" t="s">
        <v>239</v>
      </c>
      <c r="E290" s="25"/>
      <c r="F290" s="4"/>
      <c r="G290" s="4"/>
      <c r="H290" s="4"/>
    </row>
    <row r="291" spans="1:8" ht="15" customHeight="1" x14ac:dyDescent="0.25">
      <c r="A291" s="11" t="s">
        <v>5</v>
      </c>
      <c r="B291" s="12" t="s">
        <v>414</v>
      </c>
      <c r="C291" s="21" t="s">
        <v>50</v>
      </c>
      <c r="D291" s="22"/>
      <c r="E291" s="23"/>
      <c r="F291" s="7">
        <f>F292+F293+F294+F296+F295+F297+F298+F299</f>
        <v>0</v>
      </c>
      <c r="G291" s="7">
        <f>G292+G293+G294+G296+G295+G297+G298+G299</f>
        <v>0</v>
      </c>
      <c r="H291" s="7">
        <f>H292+H293+H294+H296+H295+H297+H298+H299</f>
        <v>0</v>
      </c>
    </row>
    <row r="292" spans="1:8" x14ac:dyDescent="0.25">
      <c r="A292" s="13" t="s">
        <v>5</v>
      </c>
      <c r="B292" s="14" t="s">
        <v>414</v>
      </c>
      <c r="C292" s="14" t="s">
        <v>409</v>
      </c>
      <c r="D292" s="24" t="s">
        <v>240</v>
      </c>
      <c r="E292" s="25"/>
      <c r="F292" s="4"/>
      <c r="G292" s="4"/>
      <c r="H292" s="4"/>
    </row>
    <row r="293" spans="1:8" x14ac:dyDescent="0.25">
      <c r="A293" s="13" t="s">
        <v>5</v>
      </c>
      <c r="B293" s="14" t="s">
        <v>414</v>
      </c>
      <c r="C293" s="14" t="s">
        <v>410</v>
      </c>
      <c r="D293" s="24" t="s">
        <v>241</v>
      </c>
      <c r="E293" s="25"/>
      <c r="F293" s="4"/>
      <c r="G293" s="4"/>
      <c r="H293" s="4"/>
    </row>
    <row r="294" spans="1:8" x14ac:dyDescent="0.25">
      <c r="A294" s="13" t="s">
        <v>5</v>
      </c>
      <c r="B294" s="14" t="s">
        <v>414</v>
      </c>
      <c r="C294" s="14" t="s">
        <v>411</v>
      </c>
      <c r="D294" s="24" t="s">
        <v>242</v>
      </c>
      <c r="E294" s="25"/>
      <c r="F294" s="4"/>
      <c r="G294" s="4"/>
      <c r="H294" s="4"/>
    </row>
    <row r="295" spans="1:8" x14ac:dyDescent="0.25">
      <c r="A295" s="13" t="s">
        <v>5</v>
      </c>
      <c r="B295" s="14" t="s">
        <v>414</v>
      </c>
      <c r="C295" s="14" t="s">
        <v>412</v>
      </c>
      <c r="D295" s="24" t="s">
        <v>243</v>
      </c>
      <c r="E295" s="25"/>
      <c r="F295" s="4"/>
      <c r="G295" s="4"/>
      <c r="H295" s="4"/>
    </row>
    <row r="296" spans="1:8" x14ac:dyDescent="0.25">
      <c r="A296" s="13" t="s">
        <v>5</v>
      </c>
      <c r="B296" s="14" t="s">
        <v>414</v>
      </c>
      <c r="C296" s="14" t="s">
        <v>413</v>
      </c>
      <c r="D296" s="24" t="s">
        <v>244</v>
      </c>
      <c r="E296" s="25"/>
      <c r="F296" s="4"/>
      <c r="G296" s="4"/>
      <c r="H296" s="4"/>
    </row>
    <row r="297" spans="1:8" x14ac:dyDescent="0.25">
      <c r="A297" s="13" t="s">
        <v>5</v>
      </c>
      <c r="B297" s="14" t="s">
        <v>414</v>
      </c>
      <c r="C297" s="14" t="s">
        <v>414</v>
      </c>
      <c r="D297" s="24" t="s">
        <v>245</v>
      </c>
      <c r="E297" s="25"/>
      <c r="F297" s="4"/>
      <c r="G297" s="4"/>
      <c r="H297" s="4"/>
    </row>
    <row r="298" spans="1:8" x14ac:dyDescent="0.25">
      <c r="A298" s="13" t="s">
        <v>5</v>
      </c>
      <c r="B298" s="14" t="s">
        <v>414</v>
      </c>
      <c r="C298" s="14" t="s">
        <v>415</v>
      </c>
      <c r="D298" s="24" t="s">
        <v>246</v>
      </c>
      <c r="E298" s="25"/>
      <c r="F298" s="4"/>
      <c r="G298" s="4"/>
      <c r="H298" s="4"/>
    </row>
    <row r="299" spans="1:8" x14ac:dyDescent="0.25">
      <c r="A299" s="13" t="s">
        <v>5</v>
      </c>
      <c r="B299" s="14" t="s">
        <v>414</v>
      </c>
      <c r="C299" s="14" t="s">
        <v>416</v>
      </c>
      <c r="D299" s="24" t="s">
        <v>247</v>
      </c>
      <c r="E299" s="25"/>
      <c r="F299" s="4"/>
      <c r="G299" s="4"/>
      <c r="H299" s="4"/>
    </row>
    <row r="300" spans="1:8" ht="15" customHeight="1" x14ac:dyDescent="0.25">
      <c r="A300" s="10" t="s">
        <v>6</v>
      </c>
      <c r="B300" s="26" t="s">
        <v>15</v>
      </c>
      <c r="C300" s="27"/>
      <c r="D300" s="27"/>
      <c r="E300" s="28"/>
      <c r="F300" s="3">
        <f>F301+F328+F355+F372+F384+F392+F400</f>
        <v>772260054.55999994</v>
      </c>
      <c r="G300" s="3">
        <f>G301+G328+G355+G372+G384+G392+G400</f>
        <v>-51964167.863303125</v>
      </c>
      <c r="H300" s="3">
        <f>H301+H328+H355+H372+H384+H392+H400</f>
        <v>720295886.69669676</v>
      </c>
    </row>
    <row r="301" spans="1:8" ht="15" customHeight="1" x14ac:dyDescent="0.25">
      <c r="A301" s="11" t="s">
        <v>6</v>
      </c>
      <c r="B301" s="12" t="s">
        <v>409</v>
      </c>
      <c r="C301" s="21" t="s">
        <v>51</v>
      </c>
      <c r="D301" s="22"/>
      <c r="E301" s="23"/>
      <c r="F301" s="7">
        <f>F302+F303+F305+F312+F313+F314+F316+F318+F319+F321+F323+F324</f>
        <v>150775059.48999995</v>
      </c>
      <c r="G301" s="7">
        <f>G302+G303+G305+G312+G313+G314+G316+G318+G319+G321+G323+G324</f>
        <v>18728475.716400288</v>
      </c>
      <c r="H301" s="7">
        <f>H302+H303+H305+H312+H313+H314+H316+H318+H319+H321+H323+H324</f>
        <v>169503535.20640025</v>
      </c>
    </row>
    <row r="302" spans="1:8" x14ac:dyDescent="0.25">
      <c r="A302" s="13" t="s">
        <v>6</v>
      </c>
      <c r="B302" s="14" t="s">
        <v>409</v>
      </c>
      <c r="C302" s="14" t="s">
        <v>409</v>
      </c>
      <c r="D302" s="24" t="s">
        <v>248</v>
      </c>
      <c r="E302" s="25"/>
      <c r="F302" s="4"/>
      <c r="G302" s="4"/>
      <c r="H302" s="4"/>
    </row>
    <row r="303" spans="1:8" x14ac:dyDescent="0.25">
      <c r="A303" s="13" t="s">
        <v>6</v>
      </c>
      <c r="B303" s="14" t="s">
        <v>409</v>
      </c>
      <c r="C303" s="14" t="s">
        <v>410</v>
      </c>
      <c r="D303" s="24" t="s">
        <v>249</v>
      </c>
      <c r="E303" s="25"/>
      <c r="F303" s="4">
        <f>F304</f>
        <v>2063982.0200000014</v>
      </c>
      <c r="G303" s="4">
        <f>G304</f>
        <v>20008960.780000024</v>
      </c>
      <c r="H303" s="4">
        <f>H304</f>
        <v>22072942.800000023</v>
      </c>
    </row>
    <row r="304" spans="1:8" ht="15" customHeight="1" x14ac:dyDescent="0.25">
      <c r="A304" s="15" t="s">
        <v>6</v>
      </c>
      <c r="B304" s="16" t="s">
        <v>409</v>
      </c>
      <c r="C304" s="16" t="s">
        <v>410</v>
      </c>
      <c r="D304" s="16" t="s">
        <v>410</v>
      </c>
      <c r="E304" s="17" t="s">
        <v>372</v>
      </c>
      <c r="F304" s="5">
        <v>2063982.0200000014</v>
      </c>
      <c r="G304" s="5">
        <f>H304-F304</f>
        <v>20008960.780000024</v>
      </c>
      <c r="H304" s="5">
        <v>22072942.800000023</v>
      </c>
    </row>
    <row r="305" spans="1:8" x14ac:dyDescent="0.25">
      <c r="A305" s="13" t="s">
        <v>6</v>
      </c>
      <c r="B305" s="14" t="s">
        <v>409</v>
      </c>
      <c r="C305" s="14" t="s">
        <v>411</v>
      </c>
      <c r="D305" s="24" t="s">
        <v>250</v>
      </c>
      <c r="E305" s="25"/>
      <c r="F305" s="4">
        <f>SUM(F306:F311)</f>
        <v>18354970.190000001</v>
      </c>
      <c r="G305" s="4">
        <f>SUM(G306:G311)</f>
        <v>12358824.276000038</v>
      </c>
      <c r="H305" s="4">
        <f>SUM(H306:H311)</f>
        <v>30713794.466000039</v>
      </c>
    </row>
    <row r="306" spans="1:8" ht="15" customHeight="1" x14ac:dyDescent="0.25">
      <c r="A306" s="15" t="s">
        <v>6</v>
      </c>
      <c r="B306" s="16" t="s">
        <v>409</v>
      </c>
      <c r="C306" s="16" t="s">
        <v>411</v>
      </c>
      <c r="D306" s="16" t="s">
        <v>410</v>
      </c>
      <c r="E306" s="17" t="s">
        <v>373</v>
      </c>
      <c r="F306" s="5">
        <v>414924.48000000021</v>
      </c>
      <c r="G306" s="5">
        <f>H306-F306</f>
        <v>11468507.356000014</v>
      </c>
      <c r="H306" s="5">
        <v>11883431.836000014</v>
      </c>
    </row>
    <row r="307" spans="1:8" ht="15" customHeight="1" x14ac:dyDescent="0.25">
      <c r="A307" s="15" t="s">
        <v>6</v>
      </c>
      <c r="B307" s="16" t="s">
        <v>409</v>
      </c>
      <c r="C307" s="16" t="s">
        <v>411</v>
      </c>
      <c r="D307" s="16" t="s">
        <v>411</v>
      </c>
      <c r="E307" s="17" t="s">
        <v>374</v>
      </c>
      <c r="F307" s="5">
        <v>2216523.0600000005</v>
      </c>
      <c r="G307" s="5">
        <f>H307-F307</f>
        <v>1159634.8799999976</v>
      </c>
      <c r="H307" s="5">
        <v>3376157.9399999981</v>
      </c>
    </row>
    <row r="308" spans="1:8" ht="15" customHeight="1" x14ac:dyDescent="0.25">
      <c r="A308" s="15" t="s">
        <v>6</v>
      </c>
      <c r="B308" s="16" t="s">
        <v>409</v>
      </c>
      <c r="C308" s="16" t="s">
        <v>411</v>
      </c>
      <c r="D308" s="16" t="s">
        <v>412</v>
      </c>
      <c r="E308" s="17" t="s">
        <v>375</v>
      </c>
      <c r="F308" s="5">
        <v>414924.4800000001</v>
      </c>
      <c r="G308" s="5">
        <f>H308-F308</f>
        <v>-368776.46000000008</v>
      </c>
      <c r="H308" s="5">
        <v>46148.01999999999</v>
      </c>
    </row>
    <row r="309" spans="1:8" ht="15" customHeight="1" x14ac:dyDescent="0.25">
      <c r="A309" s="15" t="s">
        <v>6</v>
      </c>
      <c r="B309" s="16" t="s">
        <v>409</v>
      </c>
      <c r="C309" s="16" t="s">
        <v>411</v>
      </c>
      <c r="D309" s="16" t="s">
        <v>413</v>
      </c>
      <c r="E309" s="17" t="s">
        <v>376</v>
      </c>
      <c r="F309" s="5">
        <v>3743668.7899999991</v>
      </c>
      <c r="G309" s="5">
        <f>H309-F309</f>
        <v>1769786.8100000173</v>
      </c>
      <c r="H309" s="5">
        <v>5513455.6000000164</v>
      </c>
    </row>
    <row r="310" spans="1:8" ht="15" customHeight="1" x14ac:dyDescent="0.25">
      <c r="A310" s="15" t="s">
        <v>6</v>
      </c>
      <c r="B310" s="16" t="s">
        <v>409</v>
      </c>
      <c r="C310" s="16" t="s">
        <v>411</v>
      </c>
      <c r="D310" s="16" t="s">
        <v>414</v>
      </c>
      <c r="E310" s="17" t="s">
        <v>377</v>
      </c>
      <c r="F310" s="5">
        <v>1984354.8900000008</v>
      </c>
      <c r="G310" s="5">
        <f>H310-F310</f>
        <v>47087.079999998445</v>
      </c>
      <c r="H310" s="5">
        <v>2031441.9699999993</v>
      </c>
    </row>
    <row r="311" spans="1:8" ht="15" customHeight="1" x14ac:dyDescent="0.25">
      <c r="A311" s="15" t="s">
        <v>6</v>
      </c>
      <c r="B311" s="16" t="s">
        <v>409</v>
      </c>
      <c r="C311" s="16" t="s">
        <v>411</v>
      </c>
      <c r="D311" s="16" t="s">
        <v>415</v>
      </c>
      <c r="E311" s="17" t="s">
        <v>378</v>
      </c>
      <c r="F311" s="5">
        <v>9580574.4900000002</v>
      </c>
      <c r="G311" s="5">
        <f>H311-F311</f>
        <v>-1717415.3899999885</v>
      </c>
      <c r="H311" s="5">
        <v>7863159.1000000117</v>
      </c>
    </row>
    <row r="312" spans="1:8" x14ac:dyDescent="0.25">
      <c r="A312" s="13" t="s">
        <v>6</v>
      </c>
      <c r="B312" s="14" t="s">
        <v>409</v>
      </c>
      <c r="C312" s="14" t="s">
        <v>412</v>
      </c>
      <c r="D312" s="24" t="s">
        <v>251</v>
      </c>
      <c r="E312" s="25"/>
      <c r="F312" s="4"/>
      <c r="G312" s="4"/>
      <c r="H312" s="4"/>
    </row>
    <row r="313" spans="1:8" x14ac:dyDescent="0.25">
      <c r="A313" s="13" t="s">
        <v>6</v>
      </c>
      <c r="B313" s="14" t="s">
        <v>409</v>
      </c>
      <c r="C313" s="14" t="s">
        <v>413</v>
      </c>
      <c r="D313" s="24" t="s">
        <v>252</v>
      </c>
      <c r="E313" s="25"/>
      <c r="F313" s="4"/>
      <c r="G313" s="4"/>
      <c r="H313" s="4"/>
    </row>
    <row r="314" spans="1:8" x14ac:dyDescent="0.25">
      <c r="A314" s="13" t="s">
        <v>6</v>
      </c>
      <c r="B314" s="14" t="s">
        <v>409</v>
      </c>
      <c r="C314" s="14" t="s">
        <v>414</v>
      </c>
      <c r="D314" s="24" t="s">
        <v>253</v>
      </c>
      <c r="E314" s="25"/>
      <c r="F314" s="4">
        <f>F315</f>
        <v>80217248.140000045</v>
      </c>
      <c r="G314" s="4">
        <f>G315</f>
        <v>-27287894.445600197</v>
      </c>
      <c r="H314" s="4">
        <f>H315</f>
        <v>52929353.694399849</v>
      </c>
    </row>
    <row r="315" spans="1:8" ht="15" customHeight="1" x14ac:dyDescent="0.25">
      <c r="A315" s="15" t="s">
        <v>6</v>
      </c>
      <c r="B315" s="16" t="s">
        <v>409</v>
      </c>
      <c r="C315" s="16" t="s">
        <v>414</v>
      </c>
      <c r="D315" s="16" t="s">
        <v>409</v>
      </c>
      <c r="E315" s="17" t="s">
        <v>379</v>
      </c>
      <c r="F315" s="5">
        <v>80217248.140000045</v>
      </c>
      <c r="G315" s="5">
        <f>H315-F315</f>
        <v>-27287894.445600197</v>
      </c>
      <c r="H315" s="5">
        <v>52929353.694399849</v>
      </c>
    </row>
    <row r="316" spans="1:8" x14ac:dyDescent="0.25">
      <c r="A316" s="13" t="s">
        <v>6</v>
      </c>
      <c r="B316" s="14" t="s">
        <v>409</v>
      </c>
      <c r="C316" s="14" t="s">
        <v>415</v>
      </c>
      <c r="D316" s="24" t="s">
        <v>254</v>
      </c>
      <c r="E316" s="25"/>
      <c r="F316" s="4">
        <f>F317</f>
        <v>3783702.5399999996</v>
      </c>
      <c r="G316" s="4">
        <f>G317</f>
        <v>202171.21999999834</v>
      </c>
      <c r="H316" s="4">
        <f>H317</f>
        <v>3985873.7599999979</v>
      </c>
    </row>
    <row r="317" spans="1:8" ht="15" customHeight="1" x14ac:dyDescent="0.25">
      <c r="A317" s="15" t="s">
        <v>6</v>
      </c>
      <c r="B317" s="16" t="s">
        <v>409</v>
      </c>
      <c r="C317" s="16" t="s">
        <v>415</v>
      </c>
      <c r="D317" s="16" t="s">
        <v>411</v>
      </c>
      <c r="E317" s="17" t="s">
        <v>380</v>
      </c>
      <c r="F317" s="5">
        <v>3783702.5399999996</v>
      </c>
      <c r="G317" s="5">
        <f>H317-F317</f>
        <v>202171.21999999834</v>
      </c>
      <c r="H317" s="5">
        <v>3985873.7599999979</v>
      </c>
    </row>
    <row r="318" spans="1:8" x14ac:dyDescent="0.25">
      <c r="A318" s="13" t="s">
        <v>6</v>
      </c>
      <c r="B318" s="14" t="s">
        <v>409</v>
      </c>
      <c r="C318" s="14" t="s">
        <v>416</v>
      </c>
      <c r="D318" s="24" t="s">
        <v>255</v>
      </c>
      <c r="E318" s="25"/>
      <c r="F318" s="4"/>
      <c r="G318" s="4"/>
      <c r="H318" s="4"/>
    </row>
    <row r="319" spans="1:8" x14ac:dyDescent="0.25">
      <c r="A319" s="13" t="s">
        <v>6</v>
      </c>
      <c r="B319" s="14" t="s">
        <v>409</v>
      </c>
      <c r="C319" s="14" t="s">
        <v>417</v>
      </c>
      <c r="D319" s="24" t="s">
        <v>256</v>
      </c>
      <c r="E319" s="25"/>
      <c r="F319" s="4">
        <f>F320</f>
        <v>5563880.0900000026</v>
      </c>
      <c r="G319" s="4">
        <f>G320</f>
        <v>617485.32640000433</v>
      </c>
      <c r="H319" s="4">
        <f>H320</f>
        <v>6181365.416400007</v>
      </c>
    </row>
    <row r="320" spans="1:8" ht="15" customHeight="1" x14ac:dyDescent="0.25">
      <c r="A320" s="15" t="s">
        <v>6</v>
      </c>
      <c r="B320" s="16" t="s">
        <v>409</v>
      </c>
      <c r="C320" s="16" t="s">
        <v>417</v>
      </c>
      <c r="D320" s="16" t="s">
        <v>409</v>
      </c>
      <c r="E320" s="17" t="s">
        <v>381</v>
      </c>
      <c r="F320" s="5">
        <v>5563880.0900000026</v>
      </c>
      <c r="G320" s="5">
        <f>H320-F320</f>
        <v>617485.32640000433</v>
      </c>
      <c r="H320" s="5">
        <v>6181365.416400007</v>
      </c>
    </row>
    <row r="321" spans="1:8" x14ac:dyDescent="0.25">
      <c r="A321" s="13" t="s">
        <v>6</v>
      </c>
      <c r="B321" s="14" t="s">
        <v>409</v>
      </c>
      <c r="C321" s="14" t="s">
        <v>418</v>
      </c>
      <c r="D321" s="24" t="s">
        <v>257</v>
      </c>
      <c r="E321" s="25"/>
      <c r="F321" s="4">
        <f>F322</f>
        <v>518371.8</v>
      </c>
      <c r="G321" s="4">
        <f>G322</f>
        <v>994509.49</v>
      </c>
      <c r="H321" s="4">
        <f>H322</f>
        <v>1512881.29</v>
      </c>
    </row>
    <row r="322" spans="1:8" ht="15" customHeight="1" x14ac:dyDescent="0.25">
      <c r="A322" s="15" t="s">
        <v>6</v>
      </c>
      <c r="B322" s="16" t="s">
        <v>409</v>
      </c>
      <c r="C322" s="16" t="s">
        <v>418</v>
      </c>
      <c r="D322" s="16" t="s">
        <v>409</v>
      </c>
      <c r="E322" s="17" t="s">
        <v>382</v>
      </c>
      <c r="F322" s="5">
        <v>518371.8</v>
      </c>
      <c r="G322" s="5">
        <f>H322-F322</f>
        <v>994509.49</v>
      </c>
      <c r="H322" s="5">
        <v>1512881.29</v>
      </c>
    </row>
    <row r="323" spans="1:8" x14ac:dyDescent="0.25">
      <c r="A323" s="13" t="s">
        <v>6</v>
      </c>
      <c r="B323" s="14" t="s">
        <v>409</v>
      </c>
      <c r="C323" s="14" t="s">
        <v>419</v>
      </c>
      <c r="D323" s="24" t="s">
        <v>258</v>
      </c>
      <c r="E323" s="25"/>
      <c r="F323" s="4"/>
      <c r="G323" s="4">
        <f>H323-F323</f>
        <v>0</v>
      </c>
      <c r="H323" s="4"/>
    </row>
    <row r="324" spans="1:8" x14ac:dyDescent="0.25">
      <c r="A324" s="13" t="s">
        <v>6</v>
      </c>
      <c r="B324" s="14" t="s">
        <v>409</v>
      </c>
      <c r="C324" s="14" t="s">
        <v>420</v>
      </c>
      <c r="D324" s="24" t="s">
        <v>259</v>
      </c>
      <c r="E324" s="25"/>
      <c r="F324" s="4">
        <f>SUM(F325:F327)</f>
        <v>40272904.709999904</v>
      </c>
      <c r="G324" s="4">
        <f>SUM(G325:G327)</f>
        <v>11834419.069600422</v>
      </c>
      <c r="H324" s="4">
        <f>SUM(H325:H327)</f>
        <v>52107323.779600322</v>
      </c>
    </row>
    <row r="325" spans="1:8" ht="15" customHeight="1" x14ac:dyDescent="0.25">
      <c r="A325" s="15" t="s">
        <v>6</v>
      </c>
      <c r="B325" s="16" t="s">
        <v>409</v>
      </c>
      <c r="C325" s="16" t="s">
        <v>420</v>
      </c>
      <c r="D325" s="16" t="s">
        <v>409</v>
      </c>
      <c r="E325" s="17" t="s">
        <v>383</v>
      </c>
      <c r="F325" s="5">
        <v>18077147.029999923</v>
      </c>
      <c r="G325" s="5">
        <f>H325-F325</f>
        <v>11148266.791600414</v>
      </c>
      <c r="H325" s="5">
        <v>29225413.821600337</v>
      </c>
    </row>
    <row r="326" spans="1:8" ht="15" customHeight="1" x14ac:dyDescent="0.25">
      <c r="A326" s="15" t="s">
        <v>6</v>
      </c>
      <c r="B326" s="16" t="s">
        <v>409</v>
      </c>
      <c r="C326" s="16" t="s">
        <v>420</v>
      </c>
      <c r="D326" s="16" t="s">
        <v>411</v>
      </c>
      <c r="E326" s="17" t="s">
        <v>384</v>
      </c>
      <c r="F326" s="5">
        <v>8320032.6999999983</v>
      </c>
      <c r="G326" s="5">
        <f>H326-F326</f>
        <v>1225415.468000005</v>
      </c>
      <c r="H326" s="5">
        <v>9545448.1680000033</v>
      </c>
    </row>
    <row r="327" spans="1:8" ht="15" customHeight="1" x14ac:dyDescent="0.25">
      <c r="A327" s="15" t="s">
        <v>6</v>
      </c>
      <c r="B327" s="16" t="s">
        <v>409</v>
      </c>
      <c r="C327" s="16" t="s">
        <v>420</v>
      </c>
      <c r="D327" s="16" t="s">
        <v>412</v>
      </c>
      <c r="E327" s="17" t="s">
        <v>385</v>
      </c>
      <c r="F327" s="5">
        <v>13875724.979999984</v>
      </c>
      <c r="G327" s="5">
        <f>H327-F327</f>
        <v>-539263.18999999762</v>
      </c>
      <c r="H327" s="5">
        <v>13336461.789999986</v>
      </c>
    </row>
    <row r="328" spans="1:8" ht="15" customHeight="1" x14ac:dyDescent="0.25">
      <c r="A328" s="11" t="s">
        <v>6</v>
      </c>
      <c r="B328" s="12" t="s">
        <v>410</v>
      </c>
      <c r="C328" s="21" t="s">
        <v>52</v>
      </c>
      <c r="D328" s="22"/>
      <c r="E328" s="23"/>
      <c r="F328" s="7">
        <f>F329+F331+F334+F335+F338+F341+F342+F346+F347+F348+F350+F352+F353+F354</f>
        <v>386281402.90999985</v>
      </c>
      <c r="G328" s="7">
        <f>G329+G331+G334+G335+G338+G341+G342+G346+G347+G348+G350+G352+G353+G354</f>
        <v>-109265730.15598586</v>
      </c>
      <c r="H328" s="7">
        <f>H329+H331+H334+H335+H338+H341+H342+H346+H347+H348+H350+H352+H353+H354</f>
        <v>277015672.7540139</v>
      </c>
    </row>
    <row r="329" spans="1:8" x14ac:dyDescent="0.25">
      <c r="A329" s="13" t="s">
        <v>6</v>
      </c>
      <c r="B329" s="14" t="s">
        <v>410</v>
      </c>
      <c r="C329" s="14" t="s">
        <v>409</v>
      </c>
      <c r="D329" s="24" t="s">
        <v>260</v>
      </c>
      <c r="E329" s="25"/>
      <c r="F329" s="4">
        <f>F330</f>
        <v>2852827.5900000008</v>
      </c>
      <c r="G329" s="4">
        <f>G330</f>
        <v>-193616.09000000032</v>
      </c>
      <c r="H329" s="4">
        <f>H330</f>
        <v>2659211.5000000005</v>
      </c>
    </row>
    <row r="330" spans="1:8" ht="15" customHeight="1" x14ac:dyDescent="0.25">
      <c r="A330" s="15" t="s">
        <v>6</v>
      </c>
      <c r="B330" s="16" t="s">
        <v>410</v>
      </c>
      <c r="C330" s="16" t="s">
        <v>409</v>
      </c>
      <c r="D330" s="16" t="s">
        <v>409</v>
      </c>
      <c r="E330" s="17" t="s">
        <v>386</v>
      </c>
      <c r="F330" s="5">
        <v>2852827.5900000008</v>
      </c>
      <c r="G330" s="5">
        <f>H330-F330</f>
        <v>-193616.09000000032</v>
      </c>
      <c r="H330" s="5">
        <v>2659211.5000000005</v>
      </c>
    </row>
    <row r="331" spans="1:8" x14ac:dyDescent="0.25">
      <c r="A331" s="13" t="s">
        <v>6</v>
      </c>
      <c r="B331" s="14" t="s">
        <v>410</v>
      </c>
      <c r="C331" s="14" t="s">
        <v>410</v>
      </c>
      <c r="D331" s="24" t="s">
        <v>261</v>
      </c>
      <c r="E331" s="25"/>
      <c r="F331" s="4">
        <f>SUM(F332:F333)</f>
        <v>297100342.17999989</v>
      </c>
      <c r="G331" s="4">
        <f>SUM(G332:G333)</f>
        <v>-154724624.24262777</v>
      </c>
      <c r="H331" s="4">
        <f>SUM(H332:H333)</f>
        <v>142375717.93737209</v>
      </c>
    </row>
    <row r="332" spans="1:8" ht="15" customHeight="1" x14ac:dyDescent="0.25">
      <c r="A332" s="15" t="s">
        <v>6</v>
      </c>
      <c r="B332" s="16" t="s">
        <v>410</v>
      </c>
      <c r="C332" s="16" t="s">
        <v>410</v>
      </c>
      <c r="D332" s="16" t="s">
        <v>409</v>
      </c>
      <c r="E332" s="17" t="s">
        <v>387</v>
      </c>
      <c r="F332" s="5">
        <v>6735710.5399999935</v>
      </c>
      <c r="G332" s="5">
        <f>H332-F332</f>
        <v>17161544.03137216</v>
      </c>
      <c r="H332" s="5">
        <v>23897254.571372155</v>
      </c>
    </row>
    <row r="333" spans="1:8" ht="15" customHeight="1" x14ac:dyDescent="0.25">
      <c r="A333" s="15" t="s">
        <v>6</v>
      </c>
      <c r="B333" s="16" t="s">
        <v>410</v>
      </c>
      <c r="C333" s="16" t="s">
        <v>410</v>
      </c>
      <c r="D333" s="16" t="s">
        <v>410</v>
      </c>
      <c r="E333" s="17" t="s">
        <v>388</v>
      </c>
      <c r="F333" s="5">
        <v>290364631.63999987</v>
      </c>
      <c r="G333" s="5">
        <f>H333-F333</f>
        <v>-171886168.27399993</v>
      </c>
      <c r="H333" s="5">
        <v>118478463.36599994</v>
      </c>
    </row>
    <row r="334" spans="1:8" x14ac:dyDescent="0.25">
      <c r="A334" s="13" t="s">
        <v>6</v>
      </c>
      <c r="B334" s="14" t="s">
        <v>410</v>
      </c>
      <c r="C334" s="14" t="s">
        <v>411</v>
      </c>
      <c r="D334" s="24" t="s">
        <v>262</v>
      </c>
      <c r="E334" s="25"/>
      <c r="F334" s="4"/>
      <c r="G334" s="4"/>
      <c r="H334" s="4"/>
    </row>
    <row r="335" spans="1:8" x14ac:dyDescent="0.25">
      <c r="A335" s="13" t="s">
        <v>6</v>
      </c>
      <c r="B335" s="14" t="s">
        <v>410</v>
      </c>
      <c r="C335" s="14" t="s">
        <v>412</v>
      </c>
      <c r="D335" s="24" t="s">
        <v>263</v>
      </c>
      <c r="E335" s="25"/>
      <c r="F335" s="4">
        <f>SUM(F336:F337)</f>
        <v>45499404.920000009</v>
      </c>
      <c r="G335" s="4">
        <f>SUM(G336:G337)</f>
        <v>-2377264.4096000325</v>
      </c>
      <c r="H335" s="4">
        <f>SUM(H336:H337)</f>
        <v>43122140.510399975</v>
      </c>
    </row>
    <row r="336" spans="1:8" ht="15" customHeight="1" x14ac:dyDescent="0.25">
      <c r="A336" s="15" t="s">
        <v>6</v>
      </c>
      <c r="B336" s="16" t="s">
        <v>410</v>
      </c>
      <c r="C336" s="16" t="s">
        <v>412</v>
      </c>
      <c r="D336" s="16" t="s">
        <v>409</v>
      </c>
      <c r="E336" s="17" t="s">
        <v>389</v>
      </c>
      <c r="F336" s="5">
        <v>7785963.6999999965</v>
      </c>
      <c r="G336" s="5">
        <f>H336-F336</f>
        <v>64159.920000018552</v>
      </c>
      <c r="H336" s="5">
        <v>7850123.620000015</v>
      </c>
    </row>
    <row r="337" spans="1:8" ht="15" customHeight="1" x14ac:dyDescent="0.25">
      <c r="A337" s="15" t="s">
        <v>6</v>
      </c>
      <c r="B337" s="16" t="s">
        <v>410</v>
      </c>
      <c r="C337" s="16" t="s">
        <v>412</v>
      </c>
      <c r="D337" s="16" t="s">
        <v>410</v>
      </c>
      <c r="E337" s="17" t="s">
        <v>390</v>
      </c>
      <c r="F337" s="5">
        <v>37713441.220000014</v>
      </c>
      <c r="G337" s="5">
        <f>H337-F337</f>
        <v>-2441424.329600051</v>
      </c>
      <c r="H337" s="5">
        <v>35272016.890399963</v>
      </c>
    </row>
    <row r="338" spans="1:8" x14ac:dyDescent="0.25">
      <c r="A338" s="13" t="s">
        <v>6</v>
      </c>
      <c r="B338" s="14" t="s">
        <v>410</v>
      </c>
      <c r="C338" s="14" t="s">
        <v>413</v>
      </c>
      <c r="D338" s="24" t="s">
        <v>264</v>
      </c>
      <c r="E338" s="25"/>
      <c r="F338" s="4">
        <f>SUM(F339:F340)</f>
        <v>10665372.169999991</v>
      </c>
      <c r="G338" s="4">
        <f>SUM(G339:G340)</f>
        <v>1653713.4399999895</v>
      </c>
      <c r="H338" s="4">
        <f>SUM(H339:H340)</f>
        <v>12319085.609999981</v>
      </c>
    </row>
    <row r="339" spans="1:8" ht="15" customHeight="1" x14ac:dyDescent="0.25">
      <c r="A339" s="15" t="s">
        <v>6</v>
      </c>
      <c r="B339" s="16" t="s">
        <v>410</v>
      </c>
      <c r="C339" s="16" t="s">
        <v>413</v>
      </c>
      <c r="D339" s="16" t="s">
        <v>409</v>
      </c>
      <c r="E339" s="17" t="s">
        <v>391</v>
      </c>
      <c r="F339" s="5">
        <v>937405.8899999992</v>
      </c>
      <c r="G339" s="5">
        <f>H339-F339</f>
        <v>765726.85000000079</v>
      </c>
      <c r="H339" s="5">
        <v>1703132.74</v>
      </c>
    </row>
    <row r="340" spans="1:8" ht="15" customHeight="1" x14ac:dyDescent="0.25">
      <c r="A340" s="15" t="s">
        <v>6</v>
      </c>
      <c r="B340" s="16" t="s">
        <v>410</v>
      </c>
      <c r="C340" s="16" t="s">
        <v>413</v>
      </c>
      <c r="D340" s="16" t="s">
        <v>410</v>
      </c>
      <c r="E340" s="17" t="s">
        <v>392</v>
      </c>
      <c r="F340" s="5">
        <v>9727966.2799999919</v>
      </c>
      <c r="G340" s="5">
        <f>H340-F340</f>
        <v>887986.58999998868</v>
      </c>
      <c r="H340" s="5">
        <v>10615952.869999981</v>
      </c>
    </row>
    <row r="341" spans="1:8" x14ac:dyDescent="0.25">
      <c r="A341" s="13" t="s">
        <v>6</v>
      </c>
      <c r="B341" s="14" t="s">
        <v>410</v>
      </c>
      <c r="C341" s="14" t="s">
        <v>414</v>
      </c>
      <c r="D341" s="24" t="s">
        <v>265</v>
      </c>
      <c r="E341" s="25"/>
      <c r="F341" s="4"/>
      <c r="G341" s="4"/>
      <c r="H341" s="4"/>
    </row>
    <row r="342" spans="1:8" x14ac:dyDescent="0.25">
      <c r="A342" s="13" t="s">
        <v>6</v>
      </c>
      <c r="B342" s="14" t="s">
        <v>410</v>
      </c>
      <c r="C342" s="14" t="s">
        <v>415</v>
      </c>
      <c r="D342" s="24" t="s">
        <v>266</v>
      </c>
      <c r="E342" s="25"/>
      <c r="F342" s="4">
        <f>SUM(F343:F345)</f>
        <v>13228882.509999976</v>
      </c>
      <c r="G342" s="4">
        <f>SUM(G343:G345)</f>
        <v>44026156.436241925</v>
      </c>
      <c r="H342" s="4">
        <f>SUM(H343:H345)</f>
        <v>57255038.946241893</v>
      </c>
    </row>
    <row r="343" spans="1:8" ht="15" customHeight="1" x14ac:dyDescent="0.25">
      <c r="A343" s="15" t="s">
        <v>6</v>
      </c>
      <c r="B343" s="16" t="s">
        <v>410</v>
      </c>
      <c r="C343" s="16" t="s">
        <v>415</v>
      </c>
      <c r="D343" s="16" t="s">
        <v>409</v>
      </c>
      <c r="E343" s="17" t="s">
        <v>393</v>
      </c>
      <c r="F343" s="5">
        <v>12080158.299999975</v>
      </c>
      <c r="G343" s="5">
        <f>H343-F343</f>
        <v>41722646.026241921</v>
      </c>
      <c r="H343" s="5">
        <v>53802804.326241896</v>
      </c>
    </row>
    <row r="344" spans="1:8" ht="15" customHeight="1" x14ac:dyDescent="0.25">
      <c r="A344" s="15" t="s">
        <v>6</v>
      </c>
      <c r="B344" s="16" t="s">
        <v>410</v>
      </c>
      <c r="C344" s="16" t="s">
        <v>415</v>
      </c>
      <c r="D344" s="16" t="s">
        <v>413</v>
      </c>
      <c r="E344" s="17" t="s">
        <v>394</v>
      </c>
      <c r="F344" s="5">
        <v>579369.41</v>
      </c>
      <c r="G344" s="5">
        <f>H344-F344</f>
        <v>1064293.71</v>
      </c>
      <c r="H344" s="5">
        <v>1643663.1199999999</v>
      </c>
    </row>
    <row r="345" spans="1:8" ht="15" customHeight="1" x14ac:dyDescent="0.25">
      <c r="A345" s="15" t="s">
        <v>6</v>
      </c>
      <c r="B345" s="16" t="s">
        <v>410</v>
      </c>
      <c r="C345" s="16" t="s">
        <v>415</v>
      </c>
      <c r="D345" s="16" t="s">
        <v>414</v>
      </c>
      <c r="E345" s="17" t="s">
        <v>395</v>
      </c>
      <c r="F345" s="5">
        <v>569354.80000000016</v>
      </c>
      <c r="G345" s="5">
        <f>H345-F345</f>
        <v>1239216.6999999997</v>
      </c>
      <c r="H345" s="5">
        <v>1808571.5</v>
      </c>
    </row>
    <row r="346" spans="1:8" x14ac:dyDescent="0.25">
      <c r="A346" s="13" t="s">
        <v>6</v>
      </c>
      <c r="B346" s="14" t="s">
        <v>410</v>
      </c>
      <c r="C346" s="14" t="s">
        <v>416</v>
      </c>
      <c r="D346" s="24" t="s">
        <v>267</v>
      </c>
      <c r="E346" s="25"/>
      <c r="F346" s="4"/>
      <c r="G346" s="4"/>
      <c r="H346" s="4"/>
    </row>
    <row r="347" spans="1:8" x14ac:dyDescent="0.25">
      <c r="A347" s="13" t="s">
        <v>6</v>
      </c>
      <c r="B347" s="14" t="s">
        <v>410</v>
      </c>
      <c r="C347" s="14" t="s">
        <v>417</v>
      </c>
      <c r="D347" s="24" t="s">
        <v>268</v>
      </c>
      <c r="E347" s="25"/>
      <c r="F347" s="4"/>
      <c r="G347" s="4"/>
      <c r="H347" s="4"/>
    </row>
    <row r="348" spans="1:8" x14ac:dyDescent="0.25">
      <c r="A348" s="13" t="s">
        <v>6</v>
      </c>
      <c r="B348" s="14" t="s">
        <v>410</v>
      </c>
      <c r="C348" s="14" t="s">
        <v>418</v>
      </c>
      <c r="D348" s="24" t="s">
        <v>269</v>
      </c>
      <c r="E348" s="25"/>
      <c r="F348" s="4">
        <f>F349</f>
        <v>927733.6799999997</v>
      </c>
      <c r="G348" s="4">
        <f>G349</f>
        <v>4489971.4399999995</v>
      </c>
      <c r="H348" s="4">
        <f>H349</f>
        <v>5417705.1199999992</v>
      </c>
    </row>
    <row r="349" spans="1:8" ht="15" customHeight="1" x14ac:dyDescent="0.25">
      <c r="A349" s="15" t="s">
        <v>6</v>
      </c>
      <c r="B349" s="16" t="s">
        <v>410</v>
      </c>
      <c r="C349" s="16" t="s">
        <v>418</v>
      </c>
      <c r="D349" s="16" t="s">
        <v>411</v>
      </c>
      <c r="E349" s="17" t="s">
        <v>396</v>
      </c>
      <c r="F349" s="5">
        <v>927733.6799999997</v>
      </c>
      <c r="G349" s="5">
        <f>H349-F349</f>
        <v>4489971.4399999995</v>
      </c>
      <c r="H349" s="5">
        <v>5417705.1199999992</v>
      </c>
    </row>
    <row r="350" spans="1:8" x14ac:dyDescent="0.25">
      <c r="A350" s="13" t="s">
        <v>6</v>
      </c>
      <c r="B350" s="14" t="s">
        <v>410</v>
      </c>
      <c r="C350" s="14" t="s">
        <v>419</v>
      </c>
      <c r="D350" s="24" t="s">
        <v>270</v>
      </c>
      <c r="E350" s="25"/>
      <c r="F350" s="4">
        <f>F351</f>
        <v>16006839.859999977</v>
      </c>
      <c r="G350" s="4">
        <f>G351</f>
        <v>-2140066.7299999837</v>
      </c>
      <c r="H350" s="4">
        <f>H351</f>
        <v>13866773.129999993</v>
      </c>
    </row>
    <row r="351" spans="1:8" ht="15" customHeight="1" x14ac:dyDescent="0.25">
      <c r="A351" s="15" t="s">
        <v>6</v>
      </c>
      <c r="B351" s="16" t="s">
        <v>410</v>
      </c>
      <c r="C351" s="16" t="s">
        <v>419</v>
      </c>
      <c r="D351" s="16" t="s">
        <v>409</v>
      </c>
      <c r="E351" s="17" t="s">
        <v>397</v>
      </c>
      <c r="F351" s="5">
        <v>16006839.859999977</v>
      </c>
      <c r="G351" s="5">
        <f>H351-F351</f>
        <v>-2140066.7299999837</v>
      </c>
      <c r="H351" s="5">
        <v>13866773.129999993</v>
      </c>
    </row>
    <row r="352" spans="1:8" x14ac:dyDescent="0.25">
      <c r="A352" s="13" t="s">
        <v>6</v>
      </c>
      <c r="B352" s="14" t="s">
        <v>410</v>
      </c>
      <c r="C352" s="14" t="s">
        <v>420</v>
      </c>
      <c r="D352" s="24" t="s">
        <v>271</v>
      </c>
      <c r="E352" s="25"/>
      <c r="F352" s="4"/>
      <c r="G352" s="4"/>
      <c r="H352" s="4"/>
    </row>
    <row r="353" spans="1:8" x14ac:dyDescent="0.25">
      <c r="A353" s="13" t="s">
        <v>6</v>
      </c>
      <c r="B353" s="14" t="s">
        <v>410</v>
      </c>
      <c r="C353" s="14" t="s">
        <v>421</v>
      </c>
      <c r="D353" s="24" t="s">
        <v>272</v>
      </c>
      <c r="E353" s="25"/>
      <c r="F353" s="4"/>
      <c r="G353" s="4"/>
      <c r="H353" s="4"/>
    </row>
    <row r="354" spans="1:8" x14ac:dyDescent="0.25">
      <c r="A354" s="13" t="s">
        <v>6</v>
      </c>
      <c r="B354" s="14" t="s">
        <v>410</v>
      </c>
      <c r="C354" s="14" t="s">
        <v>422</v>
      </c>
      <c r="D354" s="24" t="s">
        <v>273</v>
      </c>
      <c r="E354" s="25"/>
      <c r="F354" s="4"/>
      <c r="G354" s="4"/>
      <c r="H354" s="4"/>
    </row>
    <row r="355" spans="1:8" ht="15" customHeight="1" x14ac:dyDescent="0.25">
      <c r="A355" s="11" t="s">
        <v>6</v>
      </c>
      <c r="B355" s="12" t="s">
        <v>411</v>
      </c>
      <c r="C355" s="21" t="s">
        <v>53</v>
      </c>
      <c r="D355" s="22"/>
      <c r="E355" s="23"/>
      <c r="F355" s="7">
        <f>F356+F357+F361+F364+F367+F368+F369+F370+F371</f>
        <v>222750919.23000014</v>
      </c>
      <c r="G355" s="7">
        <f>G356+G357+G361+G364+G367+G368+G369+G370+G371</f>
        <v>35577567.26477132</v>
      </c>
      <c r="H355" s="7">
        <f>H356+H357+H361+H364+H367+H368+H369+H370+H371</f>
        <v>258328486.49477148</v>
      </c>
    </row>
    <row r="356" spans="1:8" x14ac:dyDescent="0.25">
      <c r="A356" s="13" t="s">
        <v>6</v>
      </c>
      <c r="B356" s="14" t="s">
        <v>411</v>
      </c>
      <c r="C356" s="14" t="s">
        <v>409</v>
      </c>
      <c r="D356" s="24" t="s">
        <v>274</v>
      </c>
      <c r="E356" s="25"/>
      <c r="F356" s="4"/>
      <c r="G356" s="4"/>
      <c r="H356" s="4"/>
    </row>
    <row r="357" spans="1:8" x14ac:dyDescent="0.25">
      <c r="A357" s="13" t="s">
        <v>6</v>
      </c>
      <c r="B357" s="14" t="s">
        <v>411</v>
      </c>
      <c r="C357" s="14" t="s">
        <v>410</v>
      </c>
      <c r="D357" s="24" t="s">
        <v>275</v>
      </c>
      <c r="E357" s="25"/>
      <c r="F357" s="4">
        <f>SUM(F358:F360)</f>
        <v>177445477.96000016</v>
      </c>
      <c r="G357" s="4">
        <f>SUM(G358:G360)</f>
        <v>-4020850.8076287657</v>
      </c>
      <c r="H357" s="4">
        <f>SUM(H358:H360)</f>
        <v>173424627.15237141</v>
      </c>
    </row>
    <row r="358" spans="1:8" ht="15" customHeight="1" x14ac:dyDescent="0.25">
      <c r="A358" s="15" t="s">
        <v>6</v>
      </c>
      <c r="B358" s="16" t="s">
        <v>411</v>
      </c>
      <c r="C358" s="16" t="s">
        <v>410</v>
      </c>
      <c r="D358" s="16" t="s">
        <v>409</v>
      </c>
      <c r="E358" s="17" t="s">
        <v>398</v>
      </c>
      <c r="F358" s="5">
        <v>163124195.69000018</v>
      </c>
      <c r="G358" s="5">
        <f>H358-F358</f>
        <v>-14197476.081171602</v>
      </c>
      <c r="H358" s="5">
        <v>148926719.60882857</v>
      </c>
    </row>
    <row r="359" spans="1:8" ht="15" customHeight="1" x14ac:dyDescent="0.25">
      <c r="A359" s="15" t="s">
        <v>6</v>
      </c>
      <c r="B359" s="16" t="s">
        <v>411</v>
      </c>
      <c r="C359" s="16" t="s">
        <v>410</v>
      </c>
      <c r="D359" s="16" t="s">
        <v>410</v>
      </c>
      <c r="E359" s="17" t="s">
        <v>399</v>
      </c>
      <c r="F359" s="5">
        <v>9508509.9500000011</v>
      </c>
      <c r="G359" s="5">
        <f>H359-F359</f>
        <v>1149539.2168761771</v>
      </c>
      <c r="H359" s="5">
        <v>10658049.166876178</v>
      </c>
    </row>
    <row r="360" spans="1:8" ht="15" customHeight="1" x14ac:dyDescent="0.25">
      <c r="A360" s="15" t="s">
        <v>6</v>
      </c>
      <c r="B360" s="16" t="s">
        <v>411</v>
      </c>
      <c r="C360" s="16" t="s">
        <v>410</v>
      </c>
      <c r="D360" s="16" t="s">
        <v>411</v>
      </c>
      <c r="E360" s="17" t="s">
        <v>400</v>
      </c>
      <c r="F360" s="5">
        <v>4812772.3199999966</v>
      </c>
      <c r="G360" s="5">
        <f>H360-F360</f>
        <v>9027086.0566666592</v>
      </c>
      <c r="H360" s="5">
        <v>13839858.376666656</v>
      </c>
    </row>
    <row r="361" spans="1:8" x14ac:dyDescent="0.25">
      <c r="A361" s="13" t="s">
        <v>6</v>
      </c>
      <c r="B361" s="14" t="s">
        <v>411</v>
      </c>
      <c r="C361" s="14" t="s">
        <v>411</v>
      </c>
      <c r="D361" s="24" t="s">
        <v>276</v>
      </c>
      <c r="E361" s="25"/>
      <c r="F361" s="4">
        <f>SUM(F362:F363)</f>
        <v>21034870.049999986</v>
      </c>
      <c r="G361" s="4">
        <f>SUM(G362:G363)</f>
        <v>29381643.24079999</v>
      </c>
      <c r="H361" s="4">
        <f>SUM(H362:H363)</f>
        <v>50416513.290799975</v>
      </c>
    </row>
    <row r="362" spans="1:8" ht="15" customHeight="1" x14ac:dyDescent="0.25">
      <c r="A362" s="15" t="s">
        <v>6</v>
      </c>
      <c r="B362" s="16" t="s">
        <v>411</v>
      </c>
      <c r="C362" s="16" t="s">
        <v>411</v>
      </c>
      <c r="D362" s="16" t="s">
        <v>410</v>
      </c>
      <c r="E362" s="17" t="s">
        <v>401</v>
      </c>
      <c r="F362" s="5">
        <v>18058229.709999986</v>
      </c>
      <c r="G362" s="5">
        <f>H362-F362</f>
        <v>29757792.190799989</v>
      </c>
      <c r="H362" s="5">
        <v>47816021.900799975</v>
      </c>
    </row>
    <row r="363" spans="1:8" ht="15" customHeight="1" x14ac:dyDescent="0.25">
      <c r="A363" s="15" t="s">
        <v>6</v>
      </c>
      <c r="B363" s="16" t="s">
        <v>411</v>
      </c>
      <c r="C363" s="16" t="s">
        <v>411</v>
      </c>
      <c r="D363" s="16" t="s">
        <v>411</v>
      </c>
      <c r="E363" s="17" t="s">
        <v>402</v>
      </c>
      <c r="F363" s="5">
        <v>2976640.3399999989</v>
      </c>
      <c r="G363" s="5">
        <f>H363-F363</f>
        <v>-376148.94999999972</v>
      </c>
      <c r="H363" s="5">
        <v>2600491.3899999992</v>
      </c>
    </row>
    <row r="364" spans="1:8" x14ac:dyDescent="0.25">
      <c r="A364" s="13" t="s">
        <v>6</v>
      </c>
      <c r="B364" s="14" t="s">
        <v>411</v>
      </c>
      <c r="C364" s="14" t="s">
        <v>412</v>
      </c>
      <c r="D364" s="24" t="s">
        <v>277</v>
      </c>
      <c r="E364" s="25"/>
      <c r="F364" s="4">
        <f>SUM(F365:F366)</f>
        <v>24270571.219999991</v>
      </c>
      <c r="G364" s="4">
        <f>SUM(G365:G366)</f>
        <v>10216774.831600096</v>
      </c>
      <c r="H364" s="4">
        <f>SUM(H365:H366)</f>
        <v>34487346.051600084</v>
      </c>
    </row>
    <row r="365" spans="1:8" ht="15" customHeight="1" x14ac:dyDescent="0.25">
      <c r="A365" s="15" t="s">
        <v>6</v>
      </c>
      <c r="B365" s="16" t="s">
        <v>411</v>
      </c>
      <c r="C365" s="16" t="s">
        <v>412</v>
      </c>
      <c r="D365" s="16" t="s">
        <v>409</v>
      </c>
      <c r="E365" s="17" t="s">
        <v>403</v>
      </c>
      <c r="F365" s="5">
        <v>13388419.520000016</v>
      </c>
      <c r="G365" s="5">
        <f>H365-F365</f>
        <v>2974070.4715999849</v>
      </c>
      <c r="H365" s="5">
        <v>16362489.991600001</v>
      </c>
    </row>
    <row r="366" spans="1:8" ht="15" customHeight="1" x14ac:dyDescent="0.25">
      <c r="A366" s="15" t="s">
        <v>6</v>
      </c>
      <c r="B366" s="16" t="s">
        <v>411</v>
      </c>
      <c r="C366" s="16" t="s">
        <v>412</v>
      </c>
      <c r="D366" s="16" t="s">
        <v>410</v>
      </c>
      <c r="E366" s="17" t="s">
        <v>404</v>
      </c>
      <c r="F366" s="5">
        <v>10882151.699999973</v>
      </c>
      <c r="G366" s="5">
        <f>H366-F366</f>
        <v>7242704.3600001112</v>
      </c>
      <c r="H366" s="5">
        <v>18124856.060000084</v>
      </c>
    </row>
    <row r="367" spans="1:8" x14ac:dyDescent="0.25">
      <c r="A367" s="13" t="s">
        <v>6</v>
      </c>
      <c r="B367" s="14" t="s">
        <v>411</v>
      </c>
      <c r="C367" s="14" t="s">
        <v>413</v>
      </c>
      <c r="D367" s="24" t="s">
        <v>278</v>
      </c>
      <c r="E367" s="25"/>
      <c r="F367" s="4"/>
      <c r="G367" s="4">
        <f>H367-F367</f>
        <v>0</v>
      </c>
      <c r="H367" s="4"/>
    </row>
    <row r="368" spans="1:8" x14ac:dyDescent="0.25">
      <c r="A368" s="13" t="s">
        <v>6</v>
      </c>
      <c r="B368" s="14" t="s">
        <v>411</v>
      </c>
      <c r="C368" s="14" t="s">
        <v>414</v>
      </c>
      <c r="D368" s="24" t="s">
        <v>279</v>
      </c>
      <c r="E368" s="25"/>
      <c r="F368" s="4"/>
      <c r="G368" s="4">
        <f>H368-F368</f>
        <v>0</v>
      </c>
      <c r="H368" s="4"/>
    </row>
    <row r="369" spans="1:8" x14ac:dyDescent="0.25">
      <c r="A369" s="13" t="s">
        <v>6</v>
      </c>
      <c r="B369" s="14" t="s">
        <v>411</v>
      </c>
      <c r="C369" s="14" t="s">
        <v>415</v>
      </c>
      <c r="D369" s="24" t="s">
        <v>280</v>
      </c>
      <c r="E369" s="25"/>
      <c r="F369" s="4"/>
      <c r="G369" s="4">
        <f>H369-F369</f>
        <v>0</v>
      </c>
      <c r="H369" s="4"/>
    </row>
    <row r="370" spans="1:8" x14ac:dyDescent="0.25">
      <c r="A370" s="13" t="s">
        <v>6</v>
      </c>
      <c r="B370" s="14" t="s">
        <v>411</v>
      </c>
      <c r="C370" s="14" t="s">
        <v>416</v>
      </c>
      <c r="D370" s="24" t="s">
        <v>281</v>
      </c>
      <c r="E370" s="25"/>
      <c r="F370" s="4"/>
      <c r="G370" s="4">
        <f>H370-F370</f>
        <v>0</v>
      </c>
      <c r="H370" s="4"/>
    </row>
    <row r="371" spans="1:8" x14ac:dyDescent="0.25">
      <c r="A371" s="13" t="s">
        <v>6</v>
      </c>
      <c r="B371" s="14" t="s">
        <v>411</v>
      </c>
      <c r="C371" s="14" t="s">
        <v>417</v>
      </c>
      <c r="D371" s="24" t="s">
        <v>282</v>
      </c>
      <c r="E371" s="25"/>
      <c r="F371" s="4"/>
      <c r="G371" s="4">
        <f>H371-F371</f>
        <v>0</v>
      </c>
      <c r="H371" s="4"/>
    </row>
    <row r="372" spans="1:8" x14ac:dyDescent="0.25">
      <c r="A372" s="11" t="s">
        <v>6</v>
      </c>
      <c r="B372" s="12" t="s">
        <v>412</v>
      </c>
      <c r="C372" s="21" t="s">
        <v>54</v>
      </c>
      <c r="D372" s="22"/>
      <c r="E372" s="23"/>
      <c r="F372" s="7">
        <f>F373+F374+F375+F376+F377+F378+F379+F380+F382+F383</f>
        <v>10306075.169999989</v>
      </c>
      <c r="G372" s="7">
        <f>G373+G374+G375+G376+G377+G378+G379+G380+G382+G383</f>
        <v>609750.06151111983</v>
      </c>
      <c r="H372" s="7">
        <f>H373+H374+H375+H376+H377+H378+H379+H380+H382+H383</f>
        <v>10915825.231511109</v>
      </c>
    </row>
    <row r="373" spans="1:8" x14ac:dyDescent="0.25">
      <c r="A373" s="13" t="s">
        <v>6</v>
      </c>
      <c r="B373" s="14" t="s">
        <v>412</v>
      </c>
      <c r="C373" s="14" t="s">
        <v>409</v>
      </c>
      <c r="D373" s="24" t="s">
        <v>283</v>
      </c>
      <c r="E373" s="25"/>
      <c r="F373" s="4"/>
      <c r="G373" s="4"/>
      <c r="H373" s="4"/>
    </row>
    <row r="374" spans="1:8" x14ac:dyDescent="0.25">
      <c r="A374" s="13" t="s">
        <v>6</v>
      </c>
      <c r="B374" s="14" t="s">
        <v>412</v>
      </c>
      <c r="C374" s="14" t="s">
        <v>410</v>
      </c>
      <c r="D374" s="24" t="s">
        <v>284</v>
      </c>
      <c r="E374" s="25"/>
      <c r="F374" s="4"/>
      <c r="G374" s="4"/>
      <c r="H374" s="4"/>
    </row>
    <row r="375" spans="1:8" x14ac:dyDescent="0.25">
      <c r="A375" s="13" t="s">
        <v>6</v>
      </c>
      <c r="B375" s="14" t="s">
        <v>412</v>
      </c>
      <c r="C375" s="14" t="s">
        <v>411</v>
      </c>
      <c r="D375" s="24" t="s">
        <v>285</v>
      </c>
      <c r="E375" s="25"/>
      <c r="F375" s="4"/>
      <c r="G375" s="4"/>
      <c r="H375" s="4"/>
    </row>
    <row r="376" spans="1:8" x14ac:dyDescent="0.25">
      <c r="A376" s="13" t="s">
        <v>6</v>
      </c>
      <c r="B376" s="14" t="s">
        <v>412</v>
      </c>
      <c r="C376" s="14" t="s">
        <v>412</v>
      </c>
      <c r="D376" s="24" t="s">
        <v>286</v>
      </c>
      <c r="E376" s="25"/>
      <c r="F376" s="4"/>
      <c r="G376" s="4"/>
      <c r="H376" s="4"/>
    </row>
    <row r="377" spans="1:8" x14ac:dyDescent="0.25">
      <c r="A377" s="13" t="s">
        <v>6</v>
      </c>
      <c r="B377" s="14" t="s">
        <v>412</v>
      </c>
      <c r="C377" s="14" t="s">
        <v>413</v>
      </c>
      <c r="D377" s="24" t="s">
        <v>287</v>
      </c>
      <c r="E377" s="25"/>
      <c r="F377" s="4"/>
      <c r="G377" s="4"/>
      <c r="H377" s="4"/>
    </row>
    <row r="378" spans="1:8" x14ac:dyDescent="0.25">
      <c r="A378" s="13" t="s">
        <v>6</v>
      </c>
      <c r="B378" s="14" t="s">
        <v>412</v>
      </c>
      <c r="C378" s="14" t="s">
        <v>414</v>
      </c>
      <c r="D378" s="24" t="s">
        <v>288</v>
      </c>
      <c r="E378" s="25"/>
      <c r="F378" s="4"/>
      <c r="G378" s="4"/>
      <c r="H378" s="4"/>
    </row>
    <row r="379" spans="1:8" x14ac:dyDescent="0.25">
      <c r="A379" s="13" t="s">
        <v>6</v>
      </c>
      <c r="B379" s="14" t="s">
        <v>412</v>
      </c>
      <c r="C379" s="14" t="s">
        <v>415</v>
      </c>
      <c r="D379" s="24" t="s">
        <v>289</v>
      </c>
      <c r="E379" s="25"/>
      <c r="F379" s="4"/>
      <c r="G379" s="4"/>
      <c r="H379" s="4"/>
    </row>
    <row r="380" spans="1:8" x14ac:dyDescent="0.25">
      <c r="A380" s="13" t="s">
        <v>6</v>
      </c>
      <c r="B380" s="14" t="s">
        <v>412</v>
      </c>
      <c r="C380" s="14" t="s">
        <v>416</v>
      </c>
      <c r="D380" s="24" t="s">
        <v>290</v>
      </c>
      <c r="E380" s="25"/>
      <c r="F380" s="4">
        <f>F381</f>
        <v>10306075.169999989</v>
      </c>
      <c r="G380" s="4">
        <f>H380-F380</f>
        <v>609750.06151111983</v>
      </c>
      <c r="H380" s="4">
        <v>10915825.231511109</v>
      </c>
    </row>
    <row r="381" spans="1:8" x14ac:dyDescent="0.25">
      <c r="A381" s="15" t="s">
        <v>6</v>
      </c>
      <c r="B381" s="16" t="s">
        <v>412</v>
      </c>
      <c r="C381" s="16" t="s">
        <v>416</v>
      </c>
      <c r="D381" s="16" t="s">
        <v>409</v>
      </c>
      <c r="E381" s="17" t="s">
        <v>405</v>
      </c>
      <c r="F381" s="5">
        <v>10306075.169999989</v>
      </c>
      <c r="G381" s="5">
        <f>H381-F381</f>
        <v>609750.06151111983</v>
      </c>
      <c r="H381" s="5">
        <v>10915825.231511109</v>
      </c>
    </row>
    <row r="382" spans="1:8" x14ac:dyDescent="0.25">
      <c r="A382" s="13" t="s">
        <v>6</v>
      </c>
      <c r="B382" s="14" t="s">
        <v>412</v>
      </c>
      <c r="C382" s="14" t="s">
        <v>417</v>
      </c>
      <c r="D382" s="24" t="s">
        <v>291</v>
      </c>
      <c r="E382" s="25"/>
      <c r="F382" s="4"/>
      <c r="G382" s="4"/>
      <c r="H382" s="4"/>
    </row>
    <row r="383" spans="1:8" x14ac:dyDescent="0.25">
      <c r="A383" s="13" t="s">
        <v>6</v>
      </c>
      <c r="B383" s="14" t="s">
        <v>412</v>
      </c>
      <c r="C383" s="14" t="s">
        <v>418</v>
      </c>
      <c r="D383" s="24" t="s">
        <v>292</v>
      </c>
      <c r="E383" s="25"/>
      <c r="F383" s="4"/>
      <c r="G383" s="4"/>
      <c r="H383" s="4"/>
    </row>
    <row r="384" spans="1:8" x14ac:dyDescent="0.25">
      <c r="A384" s="11" t="s">
        <v>6</v>
      </c>
      <c r="B384" s="12" t="s">
        <v>413</v>
      </c>
      <c r="C384" s="21" t="s">
        <v>55</v>
      </c>
      <c r="D384" s="22"/>
      <c r="E384" s="23"/>
      <c r="F384" s="7">
        <f>F385+F386+F387+F388+F389+F390+F391</f>
        <v>0</v>
      </c>
      <c r="G384" s="7">
        <f>H384-F384</f>
        <v>0</v>
      </c>
      <c r="H384" s="7">
        <v>0</v>
      </c>
    </row>
    <row r="385" spans="1:8" x14ac:dyDescent="0.25">
      <c r="A385" s="13" t="s">
        <v>6</v>
      </c>
      <c r="B385" s="14" t="s">
        <v>413</v>
      </c>
      <c r="C385" s="14" t="s">
        <v>409</v>
      </c>
      <c r="D385" s="24" t="s">
        <v>293</v>
      </c>
      <c r="E385" s="25"/>
      <c r="F385" s="4"/>
      <c r="G385" s="4"/>
      <c r="H385" s="4"/>
    </row>
    <row r="386" spans="1:8" x14ac:dyDescent="0.25">
      <c r="A386" s="13" t="s">
        <v>6</v>
      </c>
      <c r="B386" s="14" t="s">
        <v>413</v>
      </c>
      <c r="C386" s="14" t="s">
        <v>410</v>
      </c>
      <c r="D386" s="24" t="s">
        <v>294</v>
      </c>
      <c r="E386" s="25"/>
      <c r="F386" s="4"/>
      <c r="G386" s="4"/>
      <c r="H386" s="4"/>
    </row>
    <row r="387" spans="1:8" x14ac:dyDescent="0.25">
      <c r="A387" s="13" t="s">
        <v>6</v>
      </c>
      <c r="B387" s="14" t="s">
        <v>413</v>
      </c>
      <c r="C387" s="14" t="s">
        <v>411</v>
      </c>
      <c r="D387" s="24" t="s">
        <v>295</v>
      </c>
      <c r="E387" s="25"/>
      <c r="F387" s="4"/>
      <c r="G387" s="4"/>
      <c r="H387" s="4"/>
    </row>
    <row r="388" spans="1:8" x14ac:dyDescent="0.25">
      <c r="A388" s="13" t="s">
        <v>6</v>
      </c>
      <c r="B388" s="14" t="s">
        <v>413</v>
      </c>
      <c r="C388" s="14" t="s">
        <v>412</v>
      </c>
      <c r="D388" s="24" t="s">
        <v>296</v>
      </c>
      <c r="E388" s="25"/>
      <c r="F388" s="4"/>
      <c r="G388" s="4"/>
      <c r="H388" s="4"/>
    </row>
    <row r="389" spans="1:8" x14ac:dyDescent="0.25">
      <c r="A389" s="13" t="s">
        <v>6</v>
      </c>
      <c r="B389" s="14" t="s">
        <v>413</v>
      </c>
      <c r="C389" s="14" t="s">
        <v>413</v>
      </c>
      <c r="D389" s="24" t="s">
        <v>297</v>
      </c>
      <c r="E389" s="25"/>
      <c r="F389" s="4"/>
      <c r="G389" s="4"/>
      <c r="H389" s="4"/>
    </row>
    <row r="390" spans="1:8" x14ac:dyDescent="0.25">
      <c r="A390" s="13" t="s">
        <v>6</v>
      </c>
      <c r="B390" s="14" t="s">
        <v>413</v>
      </c>
      <c r="C390" s="14" t="s">
        <v>414</v>
      </c>
      <c r="D390" s="24" t="s">
        <v>298</v>
      </c>
      <c r="E390" s="25"/>
      <c r="F390" s="4"/>
      <c r="G390" s="4"/>
      <c r="H390" s="4"/>
    </row>
    <row r="391" spans="1:8" x14ac:dyDescent="0.25">
      <c r="A391" s="13" t="s">
        <v>6</v>
      </c>
      <c r="B391" s="14" t="s">
        <v>413</v>
      </c>
      <c r="C391" s="14" t="s">
        <v>415</v>
      </c>
      <c r="D391" s="24" t="s">
        <v>299</v>
      </c>
      <c r="E391" s="25"/>
      <c r="F391" s="4"/>
      <c r="G391" s="4"/>
      <c r="H391" s="4"/>
    </row>
    <row r="392" spans="1:8" x14ac:dyDescent="0.25">
      <c r="A392" s="11" t="s">
        <v>6</v>
      </c>
      <c r="B392" s="12" t="s">
        <v>414</v>
      </c>
      <c r="C392" s="21" t="s">
        <v>56</v>
      </c>
      <c r="D392" s="22"/>
      <c r="E392" s="23"/>
      <c r="F392" s="7">
        <f>F393+F394+F396+F398+F399</f>
        <v>2146597.7599999998</v>
      </c>
      <c r="G392" s="7">
        <f>H392-F392</f>
        <v>2385769.2499999991</v>
      </c>
      <c r="H392" s="7">
        <v>4532367.0099999988</v>
      </c>
    </row>
    <row r="393" spans="1:8" x14ac:dyDescent="0.25">
      <c r="A393" s="13" t="s">
        <v>6</v>
      </c>
      <c r="B393" s="14" t="s">
        <v>414</v>
      </c>
      <c r="C393" s="14" t="s">
        <v>409</v>
      </c>
      <c r="D393" s="24" t="s">
        <v>300</v>
      </c>
      <c r="E393" s="25"/>
      <c r="F393" s="4"/>
      <c r="G393" s="4"/>
      <c r="H393" s="4"/>
    </row>
    <row r="394" spans="1:8" x14ac:dyDescent="0.25">
      <c r="A394" s="13" t="s">
        <v>6</v>
      </c>
      <c r="B394" s="14" t="s">
        <v>414</v>
      </c>
      <c r="C394" s="14" t="s">
        <v>410</v>
      </c>
      <c r="D394" s="24" t="s">
        <v>301</v>
      </c>
      <c r="E394" s="25"/>
      <c r="F394" s="4">
        <f>F395</f>
        <v>1731673.2799999998</v>
      </c>
      <c r="G394" s="4">
        <f>G395</f>
        <v>1486017.2599999988</v>
      </c>
      <c r="H394" s="4">
        <f>H395</f>
        <v>3217690.5399999986</v>
      </c>
    </row>
    <row r="395" spans="1:8" x14ac:dyDescent="0.25">
      <c r="A395" s="15" t="s">
        <v>6</v>
      </c>
      <c r="B395" s="16" t="s">
        <v>414</v>
      </c>
      <c r="C395" s="16" t="s">
        <v>410</v>
      </c>
      <c r="D395" s="16" t="s">
        <v>409</v>
      </c>
      <c r="E395" s="17" t="s">
        <v>406</v>
      </c>
      <c r="F395" s="5">
        <v>1731673.2799999998</v>
      </c>
      <c r="G395" s="5">
        <f>H395-F395</f>
        <v>1486017.2599999988</v>
      </c>
      <c r="H395" s="5">
        <v>3217690.5399999986</v>
      </c>
    </row>
    <row r="396" spans="1:8" x14ac:dyDescent="0.25">
      <c r="A396" s="13" t="s">
        <v>6</v>
      </c>
      <c r="B396" s="14" t="s">
        <v>414</v>
      </c>
      <c r="C396" s="14" t="s">
        <v>411</v>
      </c>
      <c r="D396" s="24" t="s">
        <v>302</v>
      </c>
      <c r="E396" s="25"/>
      <c r="F396" s="4">
        <f>F397</f>
        <v>414924.48</v>
      </c>
      <c r="G396" s="4">
        <f>G397</f>
        <v>899751.99</v>
      </c>
      <c r="H396" s="4">
        <f>H397</f>
        <v>1314676.47</v>
      </c>
    </row>
    <row r="397" spans="1:8" x14ac:dyDescent="0.25">
      <c r="A397" s="15" t="s">
        <v>6</v>
      </c>
      <c r="B397" s="16" t="s">
        <v>414</v>
      </c>
      <c r="C397" s="16" t="s">
        <v>411</v>
      </c>
      <c r="D397" s="16" t="s">
        <v>409</v>
      </c>
      <c r="E397" s="17" t="s">
        <v>407</v>
      </c>
      <c r="F397" s="5">
        <v>414924.48</v>
      </c>
      <c r="G397" s="5">
        <f>H397-F397</f>
        <v>899751.99</v>
      </c>
      <c r="H397" s="5">
        <v>1314676.47</v>
      </c>
    </row>
    <row r="398" spans="1:8" x14ac:dyDescent="0.25">
      <c r="A398" s="13" t="s">
        <v>6</v>
      </c>
      <c r="B398" s="14" t="s">
        <v>414</v>
      </c>
      <c r="C398" s="14" t="s">
        <v>412</v>
      </c>
      <c r="D398" s="24" t="s">
        <v>303</v>
      </c>
      <c r="E398" s="25"/>
      <c r="F398" s="4"/>
      <c r="G398" s="4"/>
      <c r="H398" s="4"/>
    </row>
    <row r="399" spans="1:8" x14ac:dyDescent="0.25">
      <c r="A399" s="13" t="s">
        <v>6</v>
      </c>
      <c r="B399" s="14" t="s">
        <v>414</v>
      </c>
      <c r="C399" s="14" t="s">
        <v>413</v>
      </c>
      <c r="D399" s="24" t="s">
        <v>304</v>
      </c>
      <c r="E399" s="25"/>
      <c r="F399" s="4"/>
      <c r="G399" s="4"/>
      <c r="H399" s="4"/>
    </row>
    <row r="400" spans="1:8" x14ac:dyDescent="0.25">
      <c r="A400" s="11" t="s">
        <v>6</v>
      </c>
      <c r="B400" s="12" t="s">
        <v>415</v>
      </c>
      <c r="C400" s="21" t="s">
        <v>57</v>
      </c>
      <c r="D400" s="22"/>
      <c r="E400" s="23"/>
      <c r="F400" s="7">
        <f>F401+F402+F403</f>
        <v>0</v>
      </c>
      <c r="G400" s="7">
        <f>H400-F400</f>
        <v>0</v>
      </c>
      <c r="H400" s="7">
        <v>0</v>
      </c>
    </row>
    <row r="401" spans="1:8" x14ac:dyDescent="0.25">
      <c r="A401" s="13" t="s">
        <v>6</v>
      </c>
      <c r="B401" s="14" t="s">
        <v>415</v>
      </c>
      <c r="C401" s="14" t="s">
        <v>409</v>
      </c>
      <c r="D401" s="24" t="s">
        <v>305</v>
      </c>
      <c r="E401" s="25"/>
      <c r="F401" s="4"/>
      <c r="G401" s="4"/>
      <c r="H401" s="4"/>
    </row>
    <row r="402" spans="1:8" x14ac:dyDescent="0.25">
      <c r="A402" s="13" t="s">
        <v>6</v>
      </c>
      <c r="B402" s="14" t="s">
        <v>415</v>
      </c>
      <c r="C402" s="14" t="s">
        <v>410</v>
      </c>
      <c r="D402" s="24" t="s">
        <v>306</v>
      </c>
      <c r="E402" s="25"/>
      <c r="F402" s="4"/>
      <c r="G402" s="4"/>
      <c r="H402" s="4"/>
    </row>
    <row r="403" spans="1:8" x14ac:dyDescent="0.25">
      <c r="A403" s="13" t="s">
        <v>6</v>
      </c>
      <c r="B403" s="14" t="s">
        <v>415</v>
      </c>
      <c r="C403" s="14" t="s">
        <v>411</v>
      </c>
      <c r="D403" s="24" t="s">
        <v>307</v>
      </c>
      <c r="E403" s="25"/>
      <c r="F403" s="4"/>
      <c r="G403" s="4"/>
      <c r="H403" s="4"/>
    </row>
    <row r="404" spans="1:8" ht="15.75" x14ac:dyDescent="0.25">
      <c r="A404" s="18" t="s">
        <v>7</v>
      </c>
      <c r="B404" s="19"/>
      <c r="C404" s="19"/>
      <c r="D404" s="19"/>
      <c r="E404" s="20"/>
      <c r="F404" s="6">
        <f>F5+F34+F72+F134+F165+F244+F300</f>
        <v>2074189256.9999998</v>
      </c>
      <c r="G404" s="6">
        <f>G5+G34+G72+G134+G165+G244+G300</f>
        <v>200864385.40205866</v>
      </c>
      <c r="H404" s="6">
        <f>H5+H34+H72+H134+H165+H244+H300</f>
        <v>2275053642.4020586</v>
      </c>
    </row>
    <row r="405" spans="1:8" hidden="1" x14ac:dyDescent="0.25"/>
    <row r="406" spans="1:8" hidden="1" x14ac:dyDescent="0.25"/>
    <row r="407" spans="1:8" hidden="1" x14ac:dyDescent="0.25"/>
    <row r="408" spans="1:8" hidden="1" x14ac:dyDescent="0.25"/>
    <row r="409" spans="1:8" hidden="1" x14ac:dyDescent="0.25"/>
    <row r="410" spans="1:8" hidden="1" x14ac:dyDescent="0.25"/>
    <row r="411" spans="1:8" hidden="1" x14ac:dyDescent="0.25"/>
    <row r="412" spans="1:8" hidden="1" x14ac:dyDescent="0.25"/>
    <row r="413" spans="1:8" hidden="1" x14ac:dyDescent="0.25"/>
    <row r="414" spans="1:8" hidden="1" x14ac:dyDescent="0.25"/>
    <row r="415" spans="1:8" hidden="1" x14ac:dyDescent="0.25"/>
    <row r="416" spans="1:8"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sheetData>
  <autoFilter ref="A4:H406" xr:uid="{688502A3-BD3E-4E40-9999-9DFF31E9DE11}"/>
  <mergeCells count="302">
    <mergeCell ref="A1:H1"/>
    <mergeCell ref="A2:H2"/>
    <mergeCell ref="C6:E6"/>
    <mergeCell ref="C10:E10"/>
    <mergeCell ref="C14:E14"/>
    <mergeCell ref="C19:E19"/>
    <mergeCell ref="C25:E25"/>
    <mergeCell ref="B5:E5"/>
    <mergeCell ref="B34:E34"/>
    <mergeCell ref="C30:E30"/>
    <mergeCell ref="C35:E35"/>
    <mergeCell ref="D7:E7"/>
    <mergeCell ref="D8:E8"/>
    <mergeCell ref="D11:E11"/>
    <mergeCell ref="D12:E12"/>
    <mergeCell ref="D13:E13"/>
    <mergeCell ref="D15:E15"/>
    <mergeCell ref="C372:E372"/>
    <mergeCell ref="D288:E288"/>
    <mergeCell ref="D289:E289"/>
    <mergeCell ref="D290:E290"/>
    <mergeCell ref="D229:E229"/>
    <mergeCell ref="D231:E231"/>
    <mergeCell ref="D232:E232"/>
    <mergeCell ref="D177:E177"/>
    <mergeCell ref="D178:E178"/>
    <mergeCell ref="D125:E125"/>
    <mergeCell ref="D126:E126"/>
    <mergeCell ref="D127:E127"/>
    <mergeCell ref="D74:E74"/>
    <mergeCell ref="D75:E75"/>
    <mergeCell ref="D76:E76"/>
    <mergeCell ref="D16:E16"/>
    <mergeCell ref="D17:E17"/>
    <mergeCell ref="D20:E20"/>
    <mergeCell ref="D22:E22"/>
    <mergeCell ref="D23:E23"/>
    <mergeCell ref="D24:E24"/>
    <mergeCell ref="C384:E384"/>
    <mergeCell ref="C392:E392"/>
    <mergeCell ref="C400:E400"/>
    <mergeCell ref="D402:E402"/>
    <mergeCell ref="D403:E403"/>
    <mergeCell ref="D398:E398"/>
    <mergeCell ref="D399:E399"/>
    <mergeCell ref="D396:E396"/>
    <mergeCell ref="D393:E393"/>
    <mergeCell ref="D394:E394"/>
    <mergeCell ref="D26:E26"/>
    <mergeCell ref="D27:E27"/>
    <mergeCell ref="D28:E28"/>
    <mergeCell ref="D31:E31"/>
    <mergeCell ref="D33:E33"/>
    <mergeCell ref="D401:E401"/>
    <mergeCell ref="D385:E385"/>
    <mergeCell ref="D386:E386"/>
    <mergeCell ref="D387:E387"/>
    <mergeCell ref="D388:E388"/>
    <mergeCell ref="D36:E36"/>
    <mergeCell ref="D38:E38"/>
    <mergeCell ref="D40:E40"/>
    <mergeCell ref="D42:E42"/>
    <mergeCell ref="D389:E389"/>
    <mergeCell ref="D390:E390"/>
    <mergeCell ref="D391:E391"/>
    <mergeCell ref="D382:E382"/>
    <mergeCell ref="D383:E383"/>
    <mergeCell ref="D373:E373"/>
    <mergeCell ref="D374:E374"/>
    <mergeCell ref="D375:E375"/>
    <mergeCell ref="D376:E376"/>
    <mergeCell ref="D377:E377"/>
    <mergeCell ref="D50:E50"/>
    <mergeCell ref="D51:E51"/>
    <mergeCell ref="D53:E53"/>
    <mergeCell ref="D44:E44"/>
    <mergeCell ref="D46:E46"/>
    <mergeCell ref="D48:E48"/>
    <mergeCell ref="D378:E378"/>
    <mergeCell ref="D379:E379"/>
    <mergeCell ref="D380:E380"/>
    <mergeCell ref="D69:E69"/>
    <mergeCell ref="D70:E70"/>
    <mergeCell ref="D71:E71"/>
    <mergeCell ref="C68:E68"/>
    <mergeCell ref="D61:E61"/>
    <mergeCell ref="D63:E63"/>
    <mergeCell ref="D64:E64"/>
    <mergeCell ref="D66:E66"/>
    <mergeCell ref="D55:E55"/>
    <mergeCell ref="D56:E56"/>
    <mergeCell ref="D57:E57"/>
    <mergeCell ref="D60:E60"/>
    <mergeCell ref="D83:E83"/>
    <mergeCell ref="D84:E84"/>
    <mergeCell ref="D86:E86"/>
    <mergeCell ref="D87:E87"/>
    <mergeCell ref="C88:E88"/>
    <mergeCell ref="D77:E77"/>
    <mergeCell ref="D79:E79"/>
    <mergeCell ref="D80:E80"/>
    <mergeCell ref="D81:E81"/>
    <mergeCell ref="D82:E82"/>
    <mergeCell ref="C78:E78"/>
    <mergeCell ref="D102:E102"/>
    <mergeCell ref="D104:E104"/>
    <mergeCell ref="D106:E106"/>
    <mergeCell ref="C105:E105"/>
    <mergeCell ref="D96:E96"/>
    <mergeCell ref="D97:E97"/>
    <mergeCell ref="D100:E100"/>
    <mergeCell ref="C99:E99"/>
    <mergeCell ref="D89:E89"/>
    <mergeCell ref="D90:E90"/>
    <mergeCell ref="D91:E91"/>
    <mergeCell ref="D92:E92"/>
    <mergeCell ref="D93:E93"/>
    <mergeCell ref="D94:E94"/>
    <mergeCell ref="D114:E114"/>
    <mergeCell ref="D116:E116"/>
    <mergeCell ref="D117:E117"/>
    <mergeCell ref="D118:E118"/>
    <mergeCell ref="D107:E107"/>
    <mergeCell ref="D108:E108"/>
    <mergeCell ref="D109:E109"/>
    <mergeCell ref="D110:E110"/>
    <mergeCell ref="D112:E112"/>
    <mergeCell ref="C111:E111"/>
    <mergeCell ref="C135:E135"/>
    <mergeCell ref="D130:E130"/>
    <mergeCell ref="D132:E132"/>
    <mergeCell ref="D133:E133"/>
    <mergeCell ref="D119:E119"/>
    <mergeCell ref="D121:E121"/>
    <mergeCell ref="D123:E123"/>
    <mergeCell ref="D124:E124"/>
    <mergeCell ref="C120:E120"/>
    <mergeCell ref="D141:E141"/>
    <mergeCell ref="D143:E143"/>
    <mergeCell ref="D144:E144"/>
    <mergeCell ref="D145:E145"/>
    <mergeCell ref="D146:E146"/>
    <mergeCell ref="C142:E142"/>
    <mergeCell ref="D136:E136"/>
    <mergeCell ref="D137:E137"/>
    <mergeCell ref="D138:E138"/>
    <mergeCell ref="D139:E139"/>
    <mergeCell ref="D140:E140"/>
    <mergeCell ref="D153:E153"/>
    <mergeCell ref="D154:E154"/>
    <mergeCell ref="D155:E155"/>
    <mergeCell ref="D156:E156"/>
    <mergeCell ref="D158:E158"/>
    <mergeCell ref="C157:E157"/>
    <mergeCell ref="D147:E147"/>
    <mergeCell ref="D148:E148"/>
    <mergeCell ref="D149:E149"/>
    <mergeCell ref="D150:E150"/>
    <mergeCell ref="D151:E151"/>
    <mergeCell ref="C152:E152"/>
    <mergeCell ref="C181:E181"/>
    <mergeCell ref="D175:E175"/>
    <mergeCell ref="C174:E174"/>
    <mergeCell ref="D167:E167"/>
    <mergeCell ref="D168:E168"/>
    <mergeCell ref="D169:E169"/>
    <mergeCell ref="D170:E170"/>
    <mergeCell ref="C166:E166"/>
    <mergeCell ref="D159:E159"/>
    <mergeCell ref="D160:E160"/>
    <mergeCell ref="D161:E161"/>
    <mergeCell ref="D162:E162"/>
    <mergeCell ref="D164:E164"/>
    <mergeCell ref="D193:E193"/>
    <mergeCell ref="D196:E196"/>
    <mergeCell ref="C198:E198"/>
    <mergeCell ref="D187:E187"/>
    <mergeCell ref="D189:E189"/>
    <mergeCell ref="D191:E191"/>
    <mergeCell ref="D192:E192"/>
    <mergeCell ref="C190:E190"/>
    <mergeCell ref="D182:E182"/>
    <mergeCell ref="D183:E183"/>
    <mergeCell ref="D184:E184"/>
    <mergeCell ref="D205:E205"/>
    <mergeCell ref="D206:E206"/>
    <mergeCell ref="D207:E207"/>
    <mergeCell ref="D210:E210"/>
    <mergeCell ref="D199:E199"/>
    <mergeCell ref="D200:E200"/>
    <mergeCell ref="D201:E201"/>
    <mergeCell ref="D203:E203"/>
    <mergeCell ref="C204:E204"/>
    <mergeCell ref="D225:E225"/>
    <mergeCell ref="D228:E228"/>
    <mergeCell ref="C227:E227"/>
    <mergeCell ref="D218:E218"/>
    <mergeCell ref="D219:E219"/>
    <mergeCell ref="D220:E220"/>
    <mergeCell ref="D221:E221"/>
    <mergeCell ref="D211:E211"/>
    <mergeCell ref="D216:E216"/>
    <mergeCell ref="C215:E215"/>
    <mergeCell ref="D239:E239"/>
    <mergeCell ref="D240:E240"/>
    <mergeCell ref="D242:E242"/>
    <mergeCell ref="D243:E243"/>
    <mergeCell ref="D233:E233"/>
    <mergeCell ref="D234:E234"/>
    <mergeCell ref="D236:E236"/>
    <mergeCell ref="D237:E237"/>
    <mergeCell ref="D238:E238"/>
    <mergeCell ref="D257:E257"/>
    <mergeCell ref="D258:E258"/>
    <mergeCell ref="D259:E259"/>
    <mergeCell ref="D262:E262"/>
    <mergeCell ref="D251:E251"/>
    <mergeCell ref="D252:E252"/>
    <mergeCell ref="D253:E253"/>
    <mergeCell ref="D255:E255"/>
    <mergeCell ref="D246:E246"/>
    <mergeCell ref="D247:E247"/>
    <mergeCell ref="D250:E250"/>
    <mergeCell ref="D269:E269"/>
    <mergeCell ref="D270:E270"/>
    <mergeCell ref="D271:E271"/>
    <mergeCell ref="D272:E272"/>
    <mergeCell ref="D274:E274"/>
    <mergeCell ref="D263:E263"/>
    <mergeCell ref="D265:E265"/>
    <mergeCell ref="D266:E266"/>
    <mergeCell ref="D267:E267"/>
    <mergeCell ref="C291:E291"/>
    <mergeCell ref="D281:E281"/>
    <mergeCell ref="D283:E283"/>
    <mergeCell ref="D284:E284"/>
    <mergeCell ref="D285:E285"/>
    <mergeCell ref="D286:E286"/>
    <mergeCell ref="D275:E275"/>
    <mergeCell ref="D277:E277"/>
    <mergeCell ref="D278:E278"/>
    <mergeCell ref="D279:E279"/>
    <mergeCell ref="D314:E314"/>
    <mergeCell ref="D303:E303"/>
    <mergeCell ref="D305:E305"/>
    <mergeCell ref="D297:E297"/>
    <mergeCell ref="D298:E298"/>
    <mergeCell ref="D299:E299"/>
    <mergeCell ref="D302:E302"/>
    <mergeCell ref="C301:E301"/>
    <mergeCell ref="D292:E292"/>
    <mergeCell ref="D293:E293"/>
    <mergeCell ref="D294:E294"/>
    <mergeCell ref="D295:E295"/>
    <mergeCell ref="D296:E296"/>
    <mergeCell ref="B72:E72"/>
    <mergeCell ref="B134:E134"/>
    <mergeCell ref="B165:E165"/>
    <mergeCell ref="B244:E244"/>
    <mergeCell ref="B300:E300"/>
    <mergeCell ref="C59:E59"/>
    <mergeCell ref="D364:E364"/>
    <mergeCell ref="D367:E367"/>
    <mergeCell ref="D357:E357"/>
    <mergeCell ref="D361:E361"/>
    <mergeCell ref="D352:E352"/>
    <mergeCell ref="D353:E353"/>
    <mergeCell ref="D354:E354"/>
    <mergeCell ref="D356:E356"/>
    <mergeCell ref="C355:E355"/>
    <mergeCell ref="D346:E346"/>
    <mergeCell ref="D347:E347"/>
    <mergeCell ref="D348:E348"/>
    <mergeCell ref="D350:E350"/>
    <mergeCell ref="D341:E341"/>
    <mergeCell ref="D342:E342"/>
    <mergeCell ref="D334:E334"/>
    <mergeCell ref="D335:E335"/>
    <mergeCell ref="C73:E73"/>
    <mergeCell ref="A404:E404"/>
    <mergeCell ref="C287:E287"/>
    <mergeCell ref="C280:E280"/>
    <mergeCell ref="C268:E268"/>
    <mergeCell ref="C254:E254"/>
    <mergeCell ref="C245:E245"/>
    <mergeCell ref="C235:E235"/>
    <mergeCell ref="D369:E369"/>
    <mergeCell ref="D370:E370"/>
    <mergeCell ref="D371:E371"/>
    <mergeCell ref="D368:E368"/>
    <mergeCell ref="D338:E338"/>
    <mergeCell ref="D329:E329"/>
    <mergeCell ref="D331:E331"/>
    <mergeCell ref="C328:E328"/>
    <mergeCell ref="D321:E321"/>
    <mergeCell ref="D323:E323"/>
    <mergeCell ref="D324:E324"/>
    <mergeCell ref="D316:E316"/>
    <mergeCell ref="D318:E318"/>
    <mergeCell ref="D319:E319"/>
    <mergeCell ref="D312:E312"/>
    <mergeCell ref="D313:E313"/>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CLASIF. PROGRAMATICA SOLO PPTO.</vt:lpstr>
      <vt:lpstr>CLASIF. PROGRAMATICA TODAS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Agustin Cortes Garcia</dc:creator>
  <cp:lastModifiedBy>Cesar Agustin Cortes Garcia</cp:lastModifiedBy>
  <dcterms:created xsi:type="dcterms:W3CDTF">2019-08-05T19:16:06Z</dcterms:created>
  <dcterms:modified xsi:type="dcterms:W3CDTF">2019-10-23T22:19:29Z</dcterms:modified>
</cp:coreProperties>
</file>