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FATIMA\ESTADOS FINANCIEROS MENSUALES ABRIL-JULIO\07.Julio\"/>
    </mc:Choice>
  </mc:AlternateContent>
  <xr:revisionPtr revIDLastSave="0" documentId="13_ncr:1_{05E33FE6-06EC-4EFF-AB99-7685DF0F4C1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EAID" sheetId="1" r:id="rId1"/>
  </sheets>
  <definedNames>
    <definedName name="_xlnm.Print_Area" localSheetId="0">EAID!$1:$90</definedName>
    <definedName name="_xlnm.Print_Titles" localSheetId="0">EAID!$3:$10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D66" i="1"/>
  <c r="D68" i="1"/>
  <c r="D58" i="1"/>
  <c r="D21" i="1"/>
  <c r="D19" i="1"/>
  <c r="D38" i="1"/>
  <c r="D44" i="1" s="1"/>
  <c r="D73" i="1" s="1"/>
  <c r="E43" i="1"/>
  <c r="E42" i="1"/>
  <c r="E62" i="1" l="1"/>
  <c r="E13" i="1" l="1"/>
  <c r="H77" i="1"/>
  <c r="H76" i="1"/>
  <c r="H71" i="1"/>
  <c r="H67" i="1"/>
  <c r="H66" i="1"/>
  <c r="H65" i="1"/>
  <c r="H64" i="1"/>
  <c r="H62" i="1"/>
  <c r="H61" i="1"/>
  <c r="H60" i="1"/>
  <c r="H59" i="1"/>
  <c r="H57" i="1"/>
  <c r="H56" i="1"/>
  <c r="H55" i="1"/>
  <c r="H54" i="1"/>
  <c r="H53" i="1"/>
  <c r="H52" i="1"/>
  <c r="H51" i="1"/>
  <c r="H50" i="1"/>
  <c r="H43" i="1"/>
  <c r="H42" i="1"/>
  <c r="H40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D20" i="1"/>
  <c r="C63" i="1" l="1"/>
  <c r="C58" i="1"/>
  <c r="C49" i="1"/>
  <c r="C68" i="1" s="1"/>
  <c r="C41" i="1"/>
  <c r="C32" i="1"/>
  <c r="C20" i="1"/>
  <c r="E71" i="1"/>
  <c r="E66" i="1"/>
  <c r="E40" i="1"/>
  <c r="E57" i="1" l="1"/>
  <c r="E56" i="1"/>
  <c r="E53" i="1"/>
  <c r="E38" i="1" l="1"/>
  <c r="E15" i="1"/>
  <c r="G78" i="1" l="1"/>
  <c r="F78" i="1"/>
  <c r="D78" i="1"/>
  <c r="C78" i="1"/>
  <c r="E67" i="1"/>
  <c r="G70" i="1"/>
  <c r="F70" i="1"/>
  <c r="D70" i="1"/>
  <c r="C70" i="1"/>
  <c r="E77" i="1"/>
  <c r="E76" i="1"/>
  <c r="E70" i="1"/>
  <c r="E65" i="1"/>
  <c r="E64" i="1"/>
  <c r="E61" i="1"/>
  <c r="E60" i="1"/>
  <c r="E59" i="1"/>
  <c r="E55" i="1"/>
  <c r="E54" i="1"/>
  <c r="E52" i="1"/>
  <c r="E51" i="1"/>
  <c r="E50" i="1"/>
  <c r="G63" i="1"/>
  <c r="H63" i="1" s="1"/>
  <c r="F63" i="1"/>
  <c r="D63" i="1"/>
  <c r="G58" i="1"/>
  <c r="H58" i="1" s="1"/>
  <c r="F58" i="1"/>
  <c r="G49" i="1"/>
  <c r="H49" i="1" s="1"/>
  <c r="F49" i="1"/>
  <c r="D49" i="1"/>
  <c r="E39" i="1"/>
  <c r="E37" i="1"/>
  <c r="E36" i="1"/>
  <c r="E35" i="1"/>
  <c r="E34" i="1"/>
  <c r="E33" i="1"/>
  <c r="E31" i="1"/>
  <c r="E30" i="1"/>
  <c r="E29" i="1"/>
  <c r="E28" i="1"/>
  <c r="E27" i="1"/>
  <c r="E26" i="1"/>
  <c r="E25" i="1"/>
  <c r="E24" i="1"/>
  <c r="E22" i="1"/>
  <c r="E21" i="1"/>
  <c r="E19" i="1"/>
  <c r="E18" i="1"/>
  <c r="E17" i="1"/>
  <c r="E16" i="1"/>
  <c r="E14" i="1"/>
  <c r="G41" i="1"/>
  <c r="H41" i="1" s="1"/>
  <c r="F41" i="1"/>
  <c r="D41" i="1"/>
  <c r="G39" i="1"/>
  <c r="H39" i="1" s="1"/>
  <c r="F39" i="1"/>
  <c r="D39" i="1"/>
  <c r="C39" i="1"/>
  <c r="C44" i="1" s="1"/>
  <c r="G32" i="1"/>
  <c r="H32" i="1" s="1"/>
  <c r="F32" i="1"/>
  <c r="D32" i="1"/>
  <c r="G20" i="1"/>
  <c r="H20" i="1" s="1"/>
  <c r="F20" i="1"/>
  <c r="H44" i="1" l="1"/>
  <c r="H78" i="1"/>
  <c r="C73" i="1"/>
  <c r="H70" i="1"/>
  <c r="G68" i="1"/>
  <c r="H68" i="1" s="1"/>
  <c r="E41" i="1"/>
  <c r="E78" i="1"/>
  <c r="E32" i="1"/>
  <c r="G44" i="1"/>
  <c r="E49" i="1"/>
  <c r="E58" i="1"/>
  <c r="F68" i="1"/>
  <c r="F44" i="1"/>
  <c r="E63" i="1"/>
  <c r="E20" i="1"/>
  <c r="G73" i="1" l="1"/>
  <c r="H73" i="1" s="1"/>
  <c r="E44" i="1"/>
  <c r="E73" i="1" s="1"/>
  <c r="F73" i="1"/>
  <c r="E68" i="1"/>
</calcChain>
</file>

<file path=xl/sharedStrings.xml><?xml version="1.0" encoding="utf-8"?>
<sst xmlns="http://schemas.openxmlformats.org/spreadsheetml/2006/main" count="103" uniqueCount="90">
  <si>
    <t>Modificado</t>
  </si>
  <si>
    <t>Devengado</t>
  </si>
  <si>
    <t>Recaudado</t>
  </si>
  <si>
    <t>Ampliaciones y Reducciones</t>
  </si>
  <si>
    <t>Diferencia</t>
  </si>
  <si>
    <t>3= (1+2)</t>
  </si>
  <si>
    <t>6= (5-1)</t>
  </si>
  <si>
    <t xml:space="preserve"> Estimado</t>
  </si>
  <si>
    <t>ESTADO ANALÍTICO DE INGRESOS DETALLADO - LDF</t>
  </si>
  <si>
    <t>A</t>
  </si>
  <si>
    <t>B</t>
  </si>
  <si>
    <t>C</t>
  </si>
  <si>
    <t>D</t>
  </si>
  <si>
    <t>E</t>
  </si>
  <si>
    <t>F</t>
  </si>
  <si>
    <t>G</t>
  </si>
  <si>
    <t>H</t>
  </si>
  <si>
    <t>Fondo General de Participaciones</t>
  </si>
  <si>
    <t>Fondo de Fomento Municipal</t>
  </si>
  <si>
    <t>Fondo de Fiscalización y Recaudación</t>
  </si>
  <si>
    <t>Fondo de Compensación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</si>
  <si>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</si>
  <si>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</si>
  <si>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</si>
  <si>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</si>
  <si>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Estabilización de los Ingresos de las Entidades Federativas</t>
  </si>
  <si>
    <t>(Pesos)</t>
  </si>
  <si>
    <t>Fondo de Impuesto Sobre la Renta</t>
  </si>
  <si>
    <t>I</t>
  </si>
  <si>
    <t>Impuestos</t>
  </si>
  <si>
    <t xml:space="preserve">Cuotas y Aportaciones de Seguridad Social </t>
  </si>
  <si>
    <t xml:space="preserve">Contribuciones de Mejoras </t>
  </si>
  <si>
    <t>Derechos</t>
  </si>
  <si>
    <t>Productos</t>
  </si>
  <si>
    <t>Aprovechamientos</t>
  </si>
  <si>
    <t xml:space="preserve">Ingresos por Ventas de Bienes y Servicios </t>
  </si>
  <si>
    <t>Participaciones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</si>
  <si>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</si>
  <si>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</si>
  <si>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</si>
  <si>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</si>
  <si>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</si>
  <si>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</si>
  <si>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J</t>
  </si>
  <si>
    <t>Transferencias</t>
  </si>
  <si>
    <t>K</t>
  </si>
  <si>
    <t>Convenios</t>
  </si>
  <si>
    <t>Otros Convenios y Subsidios</t>
  </si>
  <si>
    <t>L</t>
  </si>
  <si>
    <t>Otros Ingresos de Libre Disposcición</t>
  </si>
  <si>
    <t>Participaciones en Ingresos Locales</t>
  </si>
  <si>
    <t>Total de Ingresos de Libre Disposición</t>
  </si>
  <si>
    <t>INGRESOS EXCEDENTES DE INGRESOS DE LIBRE DISPOSICIÓN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</si>
  <si>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</si>
  <si>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</si>
  <si>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</si>
  <si>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</si>
  <si>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</si>
  <si>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</si>
  <si>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</si>
  <si>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</si>
  <si>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</si>
  <si>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</si>
  <si>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</si>
  <si>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</si>
  <si>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</si>
  <si>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</si>
  <si>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</si>
  <si>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TRANSFERENCIAS FEDERALES ETIQUETADAS</t>
  </si>
  <si>
    <t>II</t>
  </si>
  <si>
    <t>Total de Transferencias Federales Etiquetadas</t>
  </si>
  <si>
    <t>III</t>
  </si>
  <si>
    <t>Ingresos Derivados de Financiamiento</t>
  </si>
  <si>
    <t>IV</t>
  </si>
  <si>
    <t xml:space="preserve">Total de Ingresos </t>
  </si>
  <si>
    <t>DATOS INFORMATIVOS</t>
  </si>
  <si>
    <t>Ingresos Derivados de Financiamientos con Fuente de Pago de Ingresos de Libre Disposición</t>
  </si>
  <si>
    <t>Ingresos Derivados deFinanciamientos con Fuente de Pago de Transferencias Federales Etiquetadas</t>
  </si>
  <si>
    <t>Fondo de Extracción de Hidrocarburos</t>
  </si>
  <si>
    <t>Fondo de Aportaciones para el Fortalecimiento de los Municipios y de las Demarcaciones Territoriales del Distrito Federal</t>
  </si>
  <si>
    <t>Convenios de Descentralización</t>
  </si>
  <si>
    <t>C.</t>
  </si>
  <si>
    <t>PRESIDENTE MUNICIPAL</t>
  </si>
  <si>
    <t>ENCARGADO DE HACIENDA PUBLICA</t>
  </si>
  <si>
    <t>MUNICIPIO DE SAN PEDRO TLAQUEPAQUE</t>
  </si>
  <si>
    <t>Concepto</t>
  </si>
  <si>
    <t>Ingreso</t>
  </si>
  <si>
    <t>Ingresos de Libre Disposición</t>
  </si>
  <si>
    <t>Bajo protesta de decir verdad declaramos que los Estados Financieros y sus Notas son razonablemente correctos y responsabilidad del emisor.</t>
  </si>
  <si>
    <t>DEL 01 DE ENERO AL 31 DE 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</si>
</sst>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5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</font>
    <font>
      <b/>
      <sz val="9"/>
      <color theme="1"/>
      <name val="Arial"/>
      <family val="2"/>
    </font>
    <font>
      <sz val="36"/>
      <color theme="1"/>
      <name val="C39HrP24DhTt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/>
    <xf numFmtId="42" fontId="4" fillId="0" borderId="0" xfId="0" applyNumberFormat="1" applyFont="1"/>
    <xf numFmtId="0" fontId="4" fillId="0" borderId="0" xfId="0" applyFont="1" applyAlignment="1">
      <alignment horizontal="center"/>
    </xf>
    <xf numFmtId="42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42" fontId="7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2" fontId="6" fillId="0" borderId="0" xfId="0" applyNumberFormat="1" applyFont="1" applyAlignment="1">
      <alignment horizontal="center"/>
    </xf>
    <xf numFmtId="42" fontId="5" fillId="0" borderId="0" xfId="0" applyNumberFormat="1" applyFont="1" applyAlignment="1">
      <alignment horizontal="center"/>
    </xf>
    <xf numFmtId="42" fontId="8" fillId="0" borderId="0" xfId="0" applyNumberFormat="1" applyFont="1" applyAlignment="1">
      <alignment vertical="center"/>
    </xf>
    <xf numFmtId="42" fontId="5" fillId="3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Alignment="1">
      <alignment wrapText="1"/>
    </xf>
    <xf numFmtId="44" fontId="6" fillId="0" borderId="0" xfId="1" applyFont="1" applyBorder="1" applyAlignment="1">
      <alignment horizontal="center"/>
    </xf>
    <xf numFmtId="44" fontId="6" fillId="0" borderId="0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2" fontId="9" fillId="2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/>
    <xf numFmtId="42" fontId="5" fillId="3" borderId="6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7" fillId="4" borderId="10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right" wrapText="1"/>
    </xf>
    <xf numFmtId="0" fontId="7" fillId="0" borderId="7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17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7" fillId="5" borderId="10" xfId="0" applyFont="1" applyFill="1" applyBorder="1" applyAlignment="1">
      <alignment horizontal="center" wrapText="1"/>
    </xf>
    <xf numFmtId="0" fontId="7" fillId="5" borderId="19" xfId="0" applyFont="1" applyFill="1" applyBorder="1" applyAlignment="1">
      <alignment horizontal="right" wrapText="1"/>
    </xf>
    <xf numFmtId="0" fontId="7" fillId="0" borderId="16" xfId="0" applyFont="1" applyBorder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42" fontId="5" fillId="0" borderId="1" xfId="0" applyNumberFormat="1" applyFont="1" applyBorder="1" applyAlignment="1">
      <alignment horizontal="center"/>
    </xf>
    <xf numFmtId="42" fontId="4" fillId="0" borderId="1" xfId="0" applyNumberFormat="1" applyFont="1" applyBorder="1"/>
    <xf numFmtId="0" fontId="11" fillId="0" borderId="7" xfId="0" applyFont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42" fontId="7" fillId="0" borderId="20" xfId="0" applyNumberFormat="1" applyFont="1" applyBorder="1" applyAlignment="1">
      <alignment wrapText="1"/>
    </xf>
    <xf numFmtId="0" fontId="7" fillId="5" borderId="22" xfId="0" applyFont="1" applyFill="1" applyBorder="1" applyAlignment="1">
      <alignment horizontal="right" wrapText="1"/>
    </xf>
    <xf numFmtId="0" fontId="7" fillId="5" borderId="7" xfId="0" applyFont="1" applyFill="1" applyBorder="1" applyAlignment="1">
      <alignment horizontal="center" wrapText="1"/>
    </xf>
    <xf numFmtId="0" fontId="7" fillId="5" borderId="17" xfId="0" applyFont="1" applyFill="1" applyBorder="1" applyAlignment="1">
      <alignment horizontal="right" wrapText="1"/>
    </xf>
    <xf numFmtId="0" fontId="7" fillId="4" borderId="2" xfId="0" applyFont="1" applyFill="1" applyBorder="1" applyAlignment="1">
      <alignment vertical="center" wrapText="1"/>
    </xf>
    <xf numFmtId="42" fontId="4" fillId="0" borderId="0" xfId="0" applyNumberFormat="1" applyFont="1" applyAlignment="1">
      <alignment horizontal="left" wrapText="1"/>
    </xf>
    <xf numFmtId="42" fontId="4" fillId="0" borderId="32" xfId="0" applyNumberFormat="1" applyFont="1" applyBorder="1" applyAlignment="1">
      <alignment horizontal="left" wrapText="1"/>
    </xf>
    <xf numFmtId="44" fontId="6" fillId="0" borderId="3" xfId="1" applyFont="1" applyBorder="1" applyAlignment="1">
      <alignment horizontal="left" wrapText="1"/>
    </xf>
    <xf numFmtId="44" fontId="6" fillId="0" borderId="3" xfId="1" applyFont="1" applyFill="1" applyBorder="1" applyAlignment="1">
      <alignment horizontal="left" wrapText="1"/>
    </xf>
    <xf numFmtId="42" fontId="6" fillId="0" borderId="20" xfId="0" applyNumberFormat="1" applyFont="1" applyBorder="1" applyAlignment="1">
      <alignment horizontal="left" wrapText="1"/>
    </xf>
    <xf numFmtId="44" fontId="6" fillId="0" borderId="0" xfId="1" applyFont="1" applyBorder="1" applyAlignment="1">
      <alignment horizontal="left" wrapText="1"/>
    </xf>
    <xf numFmtId="44" fontId="6" fillId="0" borderId="0" xfId="1" applyFont="1" applyFill="1" applyBorder="1" applyAlignment="1">
      <alignment horizontal="left" wrapText="1"/>
    </xf>
    <xf numFmtId="42" fontId="6" fillId="0" borderId="32" xfId="0" applyNumberFormat="1" applyFont="1" applyBorder="1" applyAlignment="1">
      <alignment horizontal="left" wrapText="1"/>
    </xf>
    <xf numFmtId="44" fontId="7" fillId="5" borderId="2" xfId="0" applyNumberFormat="1" applyFont="1" applyFill="1" applyBorder="1" applyAlignment="1">
      <alignment horizontal="left" wrapText="1"/>
    </xf>
    <xf numFmtId="44" fontId="6" fillId="5" borderId="21" xfId="1" applyFont="1" applyFill="1" applyBorder="1" applyAlignment="1">
      <alignment horizontal="left" wrapText="1"/>
    </xf>
    <xf numFmtId="0" fontId="14" fillId="0" borderId="12" xfId="0" applyFont="1" applyBorder="1" applyAlignment="1">
      <alignment horizontal="right" wrapText="1"/>
    </xf>
    <xf numFmtId="0" fontId="14" fillId="0" borderId="5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4" fillId="0" borderId="14" xfId="0" applyFont="1" applyBorder="1" applyAlignment="1">
      <alignment horizontal="right" wrapText="1"/>
    </xf>
    <xf numFmtId="0" fontId="13" fillId="5" borderId="7" xfId="0" applyFont="1" applyFill="1" applyBorder="1" applyAlignment="1">
      <alignment horizontal="center" wrapText="1"/>
    </xf>
    <xf numFmtId="0" fontId="13" fillId="5" borderId="17" xfId="0" applyFont="1" applyFill="1" applyBorder="1" applyAlignment="1">
      <alignment horizontal="right" wrapText="1"/>
    </xf>
    <xf numFmtId="44" fontId="13" fillId="5" borderId="2" xfId="0" applyNumberFormat="1" applyFont="1" applyFill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0" xfId="0" applyFont="1" applyAlignment="1">
      <alignment wrapText="1"/>
    </xf>
    <xf numFmtId="42" fontId="14" fillId="0" borderId="0" xfId="0" applyNumberFormat="1" applyFont="1" applyAlignment="1">
      <alignment wrapText="1"/>
    </xf>
    <xf numFmtId="44" fontId="7" fillId="5" borderId="13" xfId="1" applyFont="1" applyFill="1" applyBorder="1" applyAlignment="1">
      <alignment horizontal="left" shrinkToFit="1"/>
    </xf>
    <xf numFmtId="44" fontId="7" fillId="4" borderId="2" xfId="1" applyFont="1" applyFill="1" applyBorder="1" applyAlignment="1">
      <alignment horizontal="left" wrapText="1"/>
    </xf>
    <xf numFmtId="44" fontId="0" fillId="0" borderId="2" xfId="1" applyFont="1" applyFill="1" applyBorder="1" applyAlignment="1" applyProtection="1">
      <alignment horizontal="left" vertical="center" wrapText="1"/>
      <protection locked="0"/>
    </xf>
    <xf numFmtId="44" fontId="0" fillId="0" borderId="2" xfId="1" applyFont="1" applyFill="1" applyBorder="1" applyAlignment="1" applyProtection="1">
      <alignment vertical="center" wrapText="1"/>
      <protection locked="0"/>
    </xf>
    <xf numFmtId="44" fontId="7" fillId="4" borderId="2" xfId="1" applyFont="1" applyFill="1" applyBorder="1" applyAlignment="1">
      <alignment wrapText="1"/>
    </xf>
    <xf numFmtId="44" fontId="12" fillId="4" borderId="2" xfId="1" applyFont="1" applyFill="1" applyBorder="1" applyAlignment="1">
      <alignment wrapText="1"/>
    </xf>
    <xf numFmtId="44" fontId="7" fillId="4" borderId="15" xfId="1" applyFont="1" applyFill="1" applyBorder="1" applyAlignment="1">
      <alignment wrapText="1"/>
    </xf>
    <xf numFmtId="44" fontId="7" fillId="4" borderId="13" xfId="1" applyFont="1" applyFill="1" applyBorder="1" applyAlignment="1">
      <alignment wrapText="1"/>
    </xf>
    <xf numFmtId="44" fontId="12" fillId="4" borderId="15" xfId="1" applyFont="1" applyFill="1" applyBorder="1" applyAlignment="1">
      <alignment wrapText="1"/>
    </xf>
    <xf numFmtId="0" fontId="7" fillId="4" borderId="8" xfId="0" applyFont="1" applyFill="1" applyBorder="1" applyAlignment="1">
      <alignment horizontal="center" vertical="center" wrapText="1"/>
    </xf>
    <xf numFmtId="44" fontId="7" fillId="4" borderId="6" xfId="1" applyFont="1" applyFill="1" applyBorder="1" applyAlignment="1">
      <alignment horizontal="left" wrapText="1"/>
    </xf>
    <xf numFmtId="44" fontId="0" fillId="0" borderId="6" xfId="1" applyFont="1" applyFill="1" applyBorder="1" applyAlignment="1" applyProtection="1">
      <alignment horizontal="left" vertical="center" wrapText="1"/>
      <protection locked="0"/>
    </xf>
    <xf numFmtId="44" fontId="0" fillId="0" borderId="6" xfId="1" applyFont="1" applyFill="1" applyBorder="1" applyAlignment="1" applyProtection="1">
      <alignment vertical="center" wrapText="1"/>
      <protection locked="0"/>
    </xf>
    <xf numFmtId="44" fontId="7" fillId="4" borderId="6" xfId="1" applyFont="1" applyFill="1" applyBorder="1" applyAlignment="1">
      <alignment wrapText="1"/>
    </xf>
    <xf numFmtId="44" fontId="7" fillId="5" borderId="6" xfId="0" applyNumberFormat="1" applyFont="1" applyFill="1" applyBorder="1" applyAlignment="1">
      <alignment horizontal="left" wrapText="1"/>
    </xf>
    <xf numFmtId="44" fontId="7" fillId="5" borderId="35" xfId="1" applyFont="1" applyFill="1" applyBorder="1" applyAlignment="1">
      <alignment horizontal="left" shrinkToFit="1"/>
    </xf>
    <xf numFmtId="0" fontId="7" fillId="5" borderId="36" xfId="0" applyFont="1" applyFill="1" applyBorder="1" applyAlignment="1">
      <alignment horizontal="center" wrapText="1"/>
    </xf>
    <xf numFmtId="44" fontId="6" fillId="5" borderId="37" xfId="1" applyFont="1" applyFill="1" applyBorder="1" applyAlignment="1">
      <alignment horizontal="left" wrapText="1"/>
    </xf>
    <xf numFmtId="0" fontId="0" fillId="3" borderId="0" xfId="0" applyFill="1" applyAlignment="1">
      <alignment horizontal="left"/>
    </xf>
    <xf numFmtId="44" fontId="0" fillId="0" borderId="0" xfId="0" applyNumberFormat="1"/>
    <xf numFmtId="0" fontId="5" fillId="0" borderId="0" xfId="0" applyFont="1" applyAlignment="1">
      <alignment horizontal="center"/>
    </xf>
    <xf numFmtId="0" fontId="7" fillId="5" borderId="7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20" xfId="0" applyFont="1" applyFill="1" applyBorder="1" applyAlignment="1">
      <alignment horizontal="left"/>
    </xf>
    <xf numFmtId="44" fontId="13" fillId="5" borderId="33" xfId="0" applyNumberFormat="1" applyFont="1" applyFill="1" applyBorder="1" applyAlignment="1">
      <alignment horizontal="center" vertical="center" wrapText="1"/>
    </xf>
    <xf numFmtId="44" fontId="13" fillId="5" borderId="32" xfId="0" applyNumberFormat="1" applyFont="1" applyFill="1" applyBorder="1" applyAlignment="1">
      <alignment horizontal="center" vertical="center" wrapText="1"/>
    </xf>
    <xf numFmtId="44" fontId="13" fillId="5" borderId="3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2" fontId="5" fillId="2" borderId="23" xfId="0" applyNumberFormat="1" applyFont="1" applyFill="1" applyBorder="1" applyAlignment="1">
      <alignment horizontal="center"/>
    </xf>
    <xf numFmtId="42" fontId="5" fillId="2" borderId="24" xfId="0" applyNumberFormat="1" applyFont="1" applyFill="1" applyBorder="1" applyAlignment="1">
      <alignment horizontal="center"/>
    </xf>
    <xf numFmtId="42" fontId="5" fillId="2" borderId="25" xfId="0" applyNumberFormat="1" applyFont="1" applyFill="1" applyBorder="1" applyAlignment="1">
      <alignment horizontal="center"/>
    </xf>
    <xf numFmtId="42" fontId="7" fillId="2" borderId="26" xfId="0" applyNumberFormat="1" applyFont="1" applyFill="1" applyBorder="1" applyAlignment="1">
      <alignment horizontal="center" vertical="center" wrapText="1"/>
    </xf>
    <xf numFmtId="42" fontId="7" fillId="2" borderId="27" xfId="0" applyNumberFormat="1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2" fontId="7" fillId="0" borderId="0" xfId="0" applyNumberFormat="1" applyFont="1" applyAlignment="1">
      <alignment horizontal="center"/>
    </xf>
    <xf numFmtId="42" fontId="10" fillId="0" borderId="0" xfId="0" applyNumberFormat="1" applyFont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left" wrapText="1"/>
    </xf>
    <xf numFmtId="0" fontId="7" fillId="5" borderId="20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</cellXfs>
  <cellStyles count="4">
    <cellStyle name="Moneda" xfId="1" builtinId="4"/>
    <cellStyle name="Normal" xfId="0" builtinId="0"/>
    <cellStyle name="Normal 2" xfId="2" xr:uid="{00000000-0005-0000-0000-000002000000}"/>
    <cellStyle name="Porcentual 2" xfId="3" xr:uid="{00000000-0005-0000-0000-000003000000}"/>
  </cellStyles>
  <dxfs count="3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226475</xdr:colOff>
      <xdr:row>85</xdr:row>
      <xdr:rowOff>4233</xdr:rowOff>
    </xdr:from>
    <xdr:to>
      <xdr:col>6</xdr:col>
      <xdr:colOff>777975</xdr:colOff>
      <xdr:row>85</xdr:row>
      <xdr:rowOff>4233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236750" y="17901708"/>
          <a:ext cx="2513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3"/>
  <sheetViews>
    <sheetView showGridLines="0" tabSelected="1" topLeftCell="A63" zoomScale="85" zoomScaleNormal="85" workbookViewId="0">
      <selection activeCell="A6" sqref="A6:H6"/>
    </sheetView>
  </sheetViews>
  <sheetFormatPr baseColWidth="10" defaultColWidth="0" defaultRowHeight="15" zeroHeight="1"/>
  <cols>
    <col min="1" max="1" width="5.42578125" style="1" customWidth="1"/>
    <col min="2" max="2" width="38.85546875" style="1" customWidth="1"/>
    <col min="3" max="3" width="19.7109375" style="2" bestFit="1" customWidth="1"/>
    <col min="4" max="4" width="18" style="2" bestFit="1" customWidth="1"/>
    <col min="5" max="7" width="19.7109375" style="2" bestFit="1" customWidth="1"/>
    <col min="8" max="8" width="17.85546875" style="2" bestFit="1" customWidth="1"/>
    <col min="9" max="9" width="0.7109375" style="1" customWidth="1"/>
    <col min="10" max="16384" width="0" style="1" hidden="1"/>
  </cols>
  <sheetData>
    <row r="1" spans="1:8"/>
    <row r="2" spans="1:8"/>
    <row r="3" spans="1:8" ht="17.100000000000001" customHeight="1">
      <c r="A3" s="93" t="s">
        <v>84</v>
      </c>
      <c r="B3" s="93"/>
      <c r="C3" s="93"/>
      <c r="D3" s="93"/>
      <c r="E3" s="93"/>
      <c r="F3" s="93"/>
      <c r="G3" s="93"/>
      <c r="H3" s="93"/>
    </row>
    <row r="4" spans="1:8" ht="17.100000000000001" customHeight="1">
      <c r="A4" s="93" t="s">
        <v>8</v>
      </c>
      <c r="B4" s="93"/>
      <c r="C4" s="93"/>
      <c r="D4" s="93"/>
      <c r="E4" s="93"/>
      <c r="F4" s="93"/>
      <c r="G4" s="93"/>
      <c r="H4" s="93"/>
    </row>
    <row r="5" spans="1:8" ht="17.100000000000001" customHeight="1">
      <c r="A5" s="93" t="s">
        <v>89</v>
      </c>
      <c r="B5" s="93"/>
      <c r="C5" s="93"/>
      <c r="D5" s="93"/>
      <c r="E5" s="93"/>
      <c r="F5" s="93"/>
      <c r="G5" s="93"/>
      <c r="H5" s="93"/>
    </row>
    <row r="6" spans="1:8" ht="17.100000000000001" customHeight="1">
      <c r="A6" s="100" t="s">
        <v>26</v>
      </c>
      <c r="B6" s="100"/>
      <c r="C6" s="100"/>
      <c r="D6" s="100"/>
      <c r="E6" s="100"/>
      <c r="F6" s="100"/>
      <c r="G6" s="100"/>
      <c r="H6" s="100"/>
    </row>
    <row r="7" spans="1:8" ht="6.75" customHeight="1" thickBot="1"/>
    <row r="8" spans="1:8" ht="15.75" customHeight="1">
      <c r="A8" s="106" t="s">
        <v>85</v>
      </c>
      <c r="B8" s="107"/>
      <c r="C8" s="101" t="s">
        <v>86</v>
      </c>
      <c r="D8" s="102"/>
      <c r="E8" s="102"/>
      <c r="F8" s="102"/>
      <c r="G8" s="103"/>
      <c r="H8" s="104" t="s">
        <v>4</v>
      </c>
    </row>
    <row r="9" spans="1:8" ht="49.5" customHeight="1">
      <c r="A9" s="108"/>
      <c r="B9" s="109"/>
      <c r="C9" s="7" t="s">
        <v>7</v>
      </c>
      <c r="D9" s="7" t="s">
        <v>3</v>
      </c>
      <c r="E9" s="7" t="s">
        <v>0</v>
      </c>
      <c r="F9" s="7" t="s">
        <v>1</v>
      </c>
      <c r="G9" s="7" t="s">
        <v>2</v>
      </c>
      <c r="H9" s="105"/>
    </row>
    <row r="10" spans="1:8" ht="13.5" customHeight="1">
      <c r="A10" s="110"/>
      <c r="B10" s="111"/>
      <c r="C10" s="13">
        <v>1</v>
      </c>
      <c r="D10" s="13">
        <v>2</v>
      </c>
      <c r="E10" s="13" t="s">
        <v>5</v>
      </c>
      <c r="F10" s="13">
        <v>4</v>
      </c>
      <c r="G10" s="13">
        <v>5</v>
      </c>
      <c r="H10" s="23" t="s">
        <v>6</v>
      </c>
    </row>
    <row r="11" spans="1:8" ht="6" customHeight="1">
      <c r="A11" s="24"/>
      <c r="B11" s="8"/>
      <c r="C11" s="12"/>
      <c r="D11" s="12"/>
      <c r="E11" s="12"/>
      <c r="F11" s="12"/>
      <c r="G11" s="12"/>
      <c r="H11" s="25"/>
    </row>
    <row r="12" spans="1:8" s="6" customFormat="1">
      <c r="A12" s="94" t="s">
        <v>87</v>
      </c>
      <c r="B12" s="95"/>
      <c r="C12" s="95"/>
      <c r="D12" s="95"/>
      <c r="E12" s="95"/>
      <c r="F12" s="95"/>
      <c r="G12" s="95"/>
      <c r="H12" s="96"/>
    </row>
    <row r="13" spans="1:8" s="6" customFormat="1">
      <c r="A13" s="26" t="s">
        <v>9</v>
      </c>
      <c r="B13" s="28" t="s">
        <v>29</v>
      </c>
      <c r="C13" s="74">
        <v>483346650.70999956</v>
      </c>
      <c r="D13" s="74">
        <v>0</v>
      </c>
      <c r="E13" s="74">
        <f>C13+D13</f>
        <v>483346650.70999956</v>
      </c>
      <c r="F13" s="74">
        <v>368043461.9600001</v>
      </c>
      <c r="G13" s="74">
        <v>368043461.9600001</v>
      </c>
      <c r="H13" s="83">
        <f>G13-C13</f>
        <v>-115303188.74999946</v>
      </c>
    </row>
    <row r="14" spans="1:8" s="6" customFormat="1" ht="30">
      <c r="A14" s="29" t="s">
        <v>10</v>
      </c>
      <c r="B14" s="14" t="s">
        <v>30</v>
      </c>
      <c r="C14" s="75">
        <v>0</v>
      </c>
      <c r="D14" s="75">
        <v>0</v>
      </c>
      <c r="E14" s="75">
        <f t="shared" ref="E14:E20" si="0">C14+D14</f>
        <v>0</v>
      </c>
      <c r="F14" s="75">
        <v>0</v>
      </c>
      <c r="G14" s="75">
        <v>0</v>
      </c>
      <c r="H14" s="84">
        <f t="shared" ref="H14:H43" si="1">G14-C14</f>
        <v>0</v>
      </c>
    </row>
    <row r="15" spans="1:8" s="6" customFormat="1">
      <c r="A15" s="29" t="s">
        <v>11</v>
      </c>
      <c r="B15" s="14" t="s">
        <v>31</v>
      </c>
      <c r="C15" s="75">
        <v>0</v>
      </c>
      <c r="D15" s="75">
        <v>0</v>
      </c>
      <c r="E15" s="75">
        <f t="shared" si="0"/>
        <v>0</v>
      </c>
      <c r="F15" s="75">
        <v>0</v>
      </c>
      <c r="G15" s="75">
        <v>0</v>
      </c>
      <c r="H15" s="84">
        <f t="shared" si="1"/>
        <v>0</v>
      </c>
    </row>
    <row r="16" spans="1:8" s="6" customFormat="1">
      <c r="A16" s="30" t="s">
        <v>12</v>
      </c>
      <c r="B16" s="14" t="s">
        <v>32</v>
      </c>
      <c r="C16" s="74">
        <v>187981461.73999992</v>
      </c>
      <c r="D16" s="74">
        <v>0</v>
      </c>
      <c r="E16" s="74">
        <f t="shared" si="0"/>
        <v>187981461.73999992</v>
      </c>
      <c r="F16" s="74">
        <v>110606468.94999997</v>
      </c>
      <c r="G16" s="74">
        <v>110606468.94999997</v>
      </c>
      <c r="H16" s="83">
        <f t="shared" si="1"/>
        <v>-77374992.789999947</v>
      </c>
    </row>
    <row r="17" spans="1:8" s="6" customFormat="1">
      <c r="A17" s="31" t="s">
        <v>13</v>
      </c>
      <c r="B17" s="28" t="s">
        <v>33</v>
      </c>
      <c r="C17" s="74">
        <v>12629360.259999996</v>
      </c>
      <c r="D17" s="74">
        <v>4347438.990000003</v>
      </c>
      <c r="E17" s="74">
        <f t="shared" si="0"/>
        <v>16976799.25</v>
      </c>
      <c r="F17" s="74">
        <v>21465288.649999999</v>
      </c>
      <c r="G17" s="74">
        <v>21465288.649999999</v>
      </c>
      <c r="H17" s="83">
        <f t="shared" si="1"/>
        <v>8835928.3900000025</v>
      </c>
    </row>
    <row r="18" spans="1:8" s="6" customFormat="1">
      <c r="A18" s="31" t="s">
        <v>14</v>
      </c>
      <c r="B18" s="28" t="s">
        <v>34</v>
      </c>
      <c r="C18" s="74">
        <v>112650657.23999999</v>
      </c>
      <c r="D18" s="74">
        <v>27398367.289999962</v>
      </c>
      <c r="E18" s="74">
        <f t="shared" si="0"/>
        <v>140049024.52999997</v>
      </c>
      <c r="F18" s="74">
        <v>5029857.22</v>
      </c>
      <c r="G18" s="74">
        <v>5029857.22</v>
      </c>
      <c r="H18" s="83">
        <f t="shared" si="1"/>
        <v>-107620800.02</v>
      </c>
    </row>
    <row r="19" spans="1:8" s="6" customFormat="1" ht="30">
      <c r="A19" s="31" t="s">
        <v>15</v>
      </c>
      <c r="B19" s="28" t="s">
        <v>35</v>
      </c>
      <c r="C19" s="74">
        <v>1494294.8500000006</v>
      </c>
      <c r="D19" s="74">
        <f>-C19</f>
        <v>-1494294.8500000006</v>
      </c>
      <c r="E19" s="74">
        <f t="shared" si="0"/>
        <v>0</v>
      </c>
      <c r="F19" s="74">
        <v>0</v>
      </c>
      <c r="G19" s="74">
        <v>0</v>
      </c>
      <c r="H19" s="83">
        <f t="shared" si="1"/>
        <v>-1494294.8500000006</v>
      </c>
    </row>
    <row r="20" spans="1:8" s="6" customFormat="1">
      <c r="A20" s="31" t="s">
        <v>16</v>
      </c>
      <c r="B20" s="28" t="s">
        <v>36</v>
      </c>
      <c r="C20" s="74">
        <f>SUM(C21:C31)</f>
        <v>803443793.15999985</v>
      </c>
      <c r="D20" s="74">
        <f>SUM(D21:D31)</f>
        <v>132375316.1300004</v>
      </c>
      <c r="E20" s="74">
        <f t="shared" si="0"/>
        <v>935819109.2900002</v>
      </c>
      <c r="F20" s="74">
        <f>SUM(F21:F31)</f>
        <v>605849779.76999998</v>
      </c>
      <c r="G20" s="74">
        <f>SUM(G21:G31)</f>
        <v>605849779.76999998</v>
      </c>
      <c r="H20" s="83">
        <f t="shared" si="1"/>
        <v>-197594013.38999987</v>
      </c>
    </row>
    <row r="21" spans="1:8" s="6" customFormat="1">
      <c r="A21" s="63"/>
      <c r="B21" s="64" t="s">
        <v>17</v>
      </c>
      <c r="C21" s="76">
        <v>803443793.15999985</v>
      </c>
      <c r="D21" s="76">
        <f>+-32457209.4999996</f>
        <v>-32457209.499999601</v>
      </c>
      <c r="E21" s="76">
        <f>C21+D21</f>
        <v>770986583.66000021</v>
      </c>
      <c r="F21" s="76">
        <v>423161921.84999996</v>
      </c>
      <c r="G21" s="76">
        <v>423161921.84999996</v>
      </c>
      <c r="H21" s="85">
        <f t="shared" si="1"/>
        <v>-380281871.30999988</v>
      </c>
    </row>
    <row r="22" spans="1:8" s="6" customFormat="1">
      <c r="A22" s="63"/>
      <c r="B22" s="65" t="s">
        <v>18</v>
      </c>
      <c r="C22" s="76">
        <v>0</v>
      </c>
      <c r="D22" s="76">
        <v>43501428.020000003</v>
      </c>
      <c r="E22" s="76">
        <f t="shared" ref="E22:E38" si="2">C22+D22</f>
        <v>43501428.020000003</v>
      </c>
      <c r="F22" s="76">
        <v>48107413.120000005</v>
      </c>
      <c r="G22" s="76">
        <v>48107413.120000005</v>
      </c>
      <c r="H22" s="85">
        <f t="shared" si="1"/>
        <v>48107413.120000005</v>
      </c>
    </row>
    <row r="23" spans="1:8" s="6" customFormat="1">
      <c r="A23" s="63"/>
      <c r="B23" s="65" t="s">
        <v>19</v>
      </c>
      <c r="C23" s="76">
        <v>0</v>
      </c>
      <c r="D23" s="76">
        <v>33281169.870000001</v>
      </c>
      <c r="E23" s="76">
        <f t="shared" si="2"/>
        <v>33281169.870000001</v>
      </c>
      <c r="F23" s="92">
        <v>42001120.370000005</v>
      </c>
      <c r="G23" s="92">
        <v>42001120.370000005</v>
      </c>
      <c r="H23" s="85">
        <f t="shared" si="1"/>
        <v>42001120.370000005</v>
      </c>
    </row>
    <row r="24" spans="1:8" s="6" customFormat="1">
      <c r="A24" s="63"/>
      <c r="B24" s="65" t="s">
        <v>20</v>
      </c>
      <c r="C24" s="75">
        <v>0</v>
      </c>
      <c r="D24" s="75">
        <v>0</v>
      </c>
      <c r="E24" s="75">
        <f t="shared" si="2"/>
        <v>0</v>
      </c>
      <c r="F24" s="75">
        <v>0</v>
      </c>
      <c r="G24" s="75">
        <v>0</v>
      </c>
      <c r="H24" s="84">
        <f t="shared" si="1"/>
        <v>0</v>
      </c>
    </row>
    <row r="25" spans="1:8" s="6" customFormat="1">
      <c r="A25" s="63"/>
      <c r="B25" s="65" t="s">
        <v>78</v>
      </c>
      <c r="C25" s="75">
        <v>0</v>
      </c>
      <c r="D25" s="75">
        <v>0</v>
      </c>
      <c r="E25" s="75">
        <f t="shared" si="2"/>
        <v>0</v>
      </c>
      <c r="F25" s="75">
        <v>0</v>
      </c>
      <c r="G25" s="75">
        <v>0</v>
      </c>
      <c r="H25" s="84">
        <f t="shared" si="1"/>
        <v>0</v>
      </c>
    </row>
    <row r="26" spans="1:8" s="6" customFormat="1">
      <c r="A26" s="63"/>
      <c r="B26" s="65" t="s">
        <v>21</v>
      </c>
      <c r="C26" s="76">
        <v>0</v>
      </c>
      <c r="D26" s="76">
        <v>9267405.9299999997</v>
      </c>
      <c r="E26" s="76">
        <f t="shared" si="2"/>
        <v>9267405.9299999997</v>
      </c>
      <c r="F26" s="76">
        <v>10763004.99</v>
      </c>
      <c r="G26" s="76">
        <v>10763004.99</v>
      </c>
      <c r="H26" s="85">
        <f t="shared" si="1"/>
        <v>10763004.99</v>
      </c>
    </row>
    <row r="27" spans="1:8" s="6" customFormat="1">
      <c r="A27" s="63"/>
      <c r="B27" s="65" t="s">
        <v>22</v>
      </c>
      <c r="C27" s="75">
        <v>0</v>
      </c>
      <c r="D27" s="75">
        <v>0</v>
      </c>
      <c r="E27" s="75">
        <f t="shared" si="2"/>
        <v>0</v>
      </c>
      <c r="F27" s="75">
        <v>0</v>
      </c>
      <c r="G27" s="75">
        <v>0</v>
      </c>
      <c r="H27" s="84">
        <f t="shared" si="1"/>
        <v>0</v>
      </c>
    </row>
    <row r="28" spans="1:8" s="6" customFormat="1">
      <c r="A28" s="63"/>
      <c r="B28" s="65" t="s">
        <v>23</v>
      </c>
      <c r="C28" s="75">
        <v>0</v>
      </c>
      <c r="D28" s="75">
        <v>0</v>
      </c>
      <c r="E28" s="75">
        <f t="shared" si="2"/>
        <v>0</v>
      </c>
      <c r="F28" s="75">
        <v>0</v>
      </c>
      <c r="G28" s="75">
        <v>0</v>
      </c>
      <c r="H28" s="84">
        <f t="shared" si="1"/>
        <v>0</v>
      </c>
    </row>
    <row r="29" spans="1:8" s="6" customFormat="1">
      <c r="A29" s="63"/>
      <c r="B29" s="65" t="s">
        <v>24</v>
      </c>
      <c r="C29" s="76">
        <v>0</v>
      </c>
      <c r="D29" s="76">
        <v>5671940.4199999999</v>
      </c>
      <c r="E29" s="76">
        <f t="shared" si="2"/>
        <v>5671940.4199999999</v>
      </c>
      <c r="F29" s="76">
        <v>7337830.3699999992</v>
      </c>
      <c r="G29" s="76">
        <v>7337830.3699999992</v>
      </c>
      <c r="H29" s="85">
        <f t="shared" si="1"/>
        <v>7337830.3699999992</v>
      </c>
    </row>
    <row r="30" spans="1:8" s="6" customFormat="1">
      <c r="A30" s="63"/>
      <c r="B30" s="65" t="s">
        <v>27</v>
      </c>
      <c r="C30" s="76">
        <v>0</v>
      </c>
      <c r="D30" s="76">
        <v>71477676.150000006</v>
      </c>
      <c r="E30" s="76">
        <f t="shared" si="2"/>
        <v>71477676.150000006</v>
      </c>
      <c r="F30" s="76">
        <v>72845583.829999998</v>
      </c>
      <c r="G30" s="76">
        <v>72845583.829999998</v>
      </c>
      <c r="H30" s="85">
        <f t="shared" si="1"/>
        <v>72845583.829999998</v>
      </c>
    </row>
    <row r="31" spans="1:8" s="6" customFormat="1" ht="21.75" customHeight="1">
      <c r="A31" s="63"/>
      <c r="B31" s="65" t="s">
        <v>25</v>
      </c>
      <c r="C31" s="76">
        <v>0</v>
      </c>
      <c r="D31" s="76">
        <v>1632905.24</v>
      </c>
      <c r="E31" s="76">
        <f t="shared" si="2"/>
        <v>1632905.24</v>
      </c>
      <c r="F31" s="76">
        <v>1632905.24</v>
      </c>
      <c r="G31" s="76">
        <v>1632905.24</v>
      </c>
      <c r="H31" s="85">
        <f t="shared" si="1"/>
        <v>1632905.24</v>
      </c>
    </row>
    <row r="32" spans="1:8" s="6" customFormat="1" ht="30">
      <c r="A32" s="31" t="s">
        <v>28</v>
      </c>
      <c r="B32" s="28" t="s">
        <v>37</v>
      </c>
      <c r="C32" s="74">
        <f>SUM(C33:C37)</f>
        <v>0</v>
      </c>
      <c r="D32" s="74">
        <f>SUM(D33:D37)</f>
        <v>10529672.83</v>
      </c>
      <c r="E32" s="74">
        <f>SUM(E33:E37)</f>
        <v>10529672.83</v>
      </c>
      <c r="F32" s="74">
        <f>SUM(F33:F37)</f>
        <v>12334813.27</v>
      </c>
      <c r="G32" s="74">
        <f>SUM(G33:G37)</f>
        <v>12334813.27</v>
      </c>
      <c r="H32" s="83">
        <f t="shared" si="1"/>
        <v>12334813.27</v>
      </c>
    </row>
    <row r="33" spans="1:8" s="6" customFormat="1">
      <c r="A33" s="66"/>
      <c r="B33" s="65" t="s">
        <v>38</v>
      </c>
      <c r="C33" s="76">
        <v>0</v>
      </c>
      <c r="D33" s="76">
        <v>204.36</v>
      </c>
      <c r="E33" s="76">
        <f t="shared" si="2"/>
        <v>204.36</v>
      </c>
      <c r="F33" s="76">
        <v>204.36</v>
      </c>
      <c r="G33" s="76">
        <v>204.36</v>
      </c>
      <c r="H33" s="85">
        <f t="shared" si="1"/>
        <v>204.36</v>
      </c>
    </row>
    <row r="34" spans="1:8" s="6" customFormat="1">
      <c r="A34" s="63"/>
      <c r="B34" s="65" t="s">
        <v>39</v>
      </c>
      <c r="C34" s="76">
        <v>0</v>
      </c>
      <c r="D34" s="76">
        <v>1545727.86</v>
      </c>
      <c r="E34" s="76">
        <f t="shared" si="2"/>
        <v>1545727.86</v>
      </c>
      <c r="F34" s="76">
        <v>1803349.1700000002</v>
      </c>
      <c r="G34" s="76">
        <v>1803349.1700000002</v>
      </c>
      <c r="H34" s="85">
        <f t="shared" si="1"/>
        <v>1803349.1700000002</v>
      </c>
    </row>
    <row r="35" spans="1:8" s="6" customFormat="1">
      <c r="A35" s="63"/>
      <c r="B35" s="65" t="s">
        <v>40</v>
      </c>
      <c r="C35" s="76">
        <v>0</v>
      </c>
      <c r="D35" s="76">
        <v>8983740.6099999994</v>
      </c>
      <c r="E35" s="76">
        <f t="shared" si="2"/>
        <v>8983740.6099999994</v>
      </c>
      <c r="F35" s="76">
        <v>10531259.74</v>
      </c>
      <c r="G35" s="76">
        <v>10531259.74</v>
      </c>
      <c r="H35" s="85">
        <f t="shared" si="1"/>
        <v>10531259.74</v>
      </c>
    </row>
    <row r="36" spans="1:8" s="6" customFormat="1">
      <c r="A36" s="63"/>
      <c r="B36" s="65" t="s">
        <v>41</v>
      </c>
      <c r="C36" s="75">
        <v>0</v>
      </c>
      <c r="D36" s="75">
        <v>0</v>
      </c>
      <c r="E36" s="75">
        <f t="shared" si="2"/>
        <v>0</v>
      </c>
      <c r="F36" s="75">
        <v>0</v>
      </c>
      <c r="G36" s="75">
        <v>0</v>
      </c>
      <c r="H36" s="84">
        <f t="shared" si="1"/>
        <v>0</v>
      </c>
    </row>
    <row r="37" spans="1:8" s="6" customFormat="1">
      <c r="A37" s="63"/>
      <c r="B37" s="65" t="s">
        <v>42</v>
      </c>
      <c r="C37" s="75">
        <v>0</v>
      </c>
      <c r="D37" s="75">
        <v>0</v>
      </c>
      <c r="E37" s="75">
        <f t="shared" si="2"/>
        <v>0</v>
      </c>
      <c r="F37" s="75">
        <v>0</v>
      </c>
      <c r="G37" s="75">
        <v>0</v>
      </c>
      <c r="H37" s="84">
        <f t="shared" si="1"/>
        <v>0</v>
      </c>
    </row>
    <row r="38" spans="1:8" s="6" customFormat="1">
      <c r="A38" s="31" t="s">
        <v>43</v>
      </c>
      <c r="B38" s="28" t="s">
        <v>44</v>
      </c>
      <c r="C38" s="79">
        <v>2180003.5099999998</v>
      </c>
      <c r="D38" s="79">
        <f>-C38</f>
        <v>-2180003.5099999998</v>
      </c>
      <c r="E38" s="80">
        <f t="shared" si="2"/>
        <v>0</v>
      </c>
      <c r="F38" s="79">
        <v>0</v>
      </c>
      <c r="G38" s="81">
        <v>0</v>
      </c>
      <c r="H38" s="86">
        <f t="shared" si="1"/>
        <v>-2180003.5099999998</v>
      </c>
    </row>
    <row r="39" spans="1:8" s="6" customFormat="1">
      <c r="A39" s="31" t="s">
        <v>45</v>
      </c>
      <c r="B39" s="28" t="s">
        <v>46</v>
      </c>
      <c r="C39" s="77">
        <f>C40</f>
        <v>0</v>
      </c>
      <c r="D39" s="77">
        <f>D40</f>
        <v>0</v>
      </c>
      <c r="E39" s="77">
        <f>E40</f>
        <v>0</v>
      </c>
      <c r="F39" s="77">
        <f>F40</f>
        <v>0</v>
      </c>
      <c r="G39" s="78">
        <f>G40</f>
        <v>0</v>
      </c>
      <c r="H39" s="86">
        <f t="shared" si="1"/>
        <v>0</v>
      </c>
    </row>
    <row r="40" spans="1:8" s="6" customFormat="1">
      <c r="A40" s="66"/>
      <c r="B40" s="65" t="s">
        <v>47</v>
      </c>
      <c r="C40" s="75">
        <v>0</v>
      </c>
      <c r="D40" s="75">
        <v>0</v>
      </c>
      <c r="E40" s="75">
        <f>C40+D40</f>
        <v>0</v>
      </c>
      <c r="F40" s="75">
        <v>0</v>
      </c>
      <c r="G40" s="75">
        <v>0</v>
      </c>
      <c r="H40" s="84">
        <f t="shared" si="1"/>
        <v>0</v>
      </c>
    </row>
    <row r="41" spans="1:8" s="6" customFormat="1" ht="30">
      <c r="A41" s="31" t="s">
        <v>48</v>
      </c>
      <c r="B41" s="28" t="s">
        <v>49</v>
      </c>
      <c r="C41" s="77">
        <f>SUM(C42:C43)</f>
        <v>116733829.98999998</v>
      </c>
      <c r="D41" s="77">
        <f t="shared" ref="D41:G41" si="3">SUM(D42:D43)</f>
        <v>66418890.860000007</v>
      </c>
      <c r="E41" s="77">
        <f t="shared" si="3"/>
        <v>183152720.84999999</v>
      </c>
      <c r="F41" s="77">
        <f t="shared" si="3"/>
        <v>111871877.29000001</v>
      </c>
      <c r="G41" s="78">
        <f t="shared" si="3"/>
        <v>111871877.29000001</v>
      </c>
      <c r="H41" s="86">
        <f t="shared" si="1"/>
        <v>-4861952.6999999732</v>
      </c>
    </row>
    <row r="42" spans="1:8" s="6" customFormat="1">
      <c r="A42" s="66"/>
      <c r="B42" s="65" t="s">
        <v>50</v>
      </c>
      <c r="C42" s="75">
        <v>116733829.98999998</v>
      </c>
      <c r="D42" s="75">
        <v>66418890.860000007</v>
      </c>
      <c r="E42" s="75">
        <f t="shared" ref="E42:E43" si="4">C42+D42</f>
        <v>183152720.84999999</v>
      </c>
      <c r="F42" s="75">
        <v>111871877.29000001</v>
      </c>
      <c r="G42" s="75">
        <v>111871877.29000001</v>
      </c>
      <c r="H42" s="84">
        <f t="shared" si="1"/>
        <v>-4861952.6999999732</v>
      </c>
    </row>
    <row r="43" spans="1:8" s="6" customFormat="1">
      <c r="A43" s="63"/>
      <c r="B43" s="65" t="s">
        <v>49</v>
      </c>
      <c r="C43" s="76">
        <v>0</v>
      </c>
      <c r="D43" s="76">
        <v>0</v>
      </c>
      <c r="E43" s="75">
        <f t="shared" si="4"/>
        <v>0</v>
      </c>
      <c r="F43" s="76">
        <v>0</v>
      </c>
      <c r="G43" s="76">
        <v>0</v>
      </c>
      <c r="H43" s="85">
        <f t="shared" si="1"/>
        <v>0</v>
      </c>
    </row>
    <row r="44" spans="1:8" s="6" customFormat="1" ht="14.25">
      <c r="A44" s="67" t="s">
        <v>28</v>
      </c>
      <c r="B44" s="68" t="s">
        <v>51</v>
      </c>
      <c r="C44" s="69">
        <f>C13+C14+C15+C16+C17+C18+C19+C20+C32+C38+C39+C41</f>
        <v>1720460051.4599993</v>
      </c>
      <c r="D44" s="69">
        <f>D13+D14+D15+D16+D17+D18+D19+D20+D32+D38+D39+D41</f>
        <v>237395387.7400004</v>
      </c>
      <c r="E44" s="69">
        <f t="shared" ref="E44:G44" si="5">E13+E14+E15+E16+E17+E18+E19+E20+E32+E38+E39+E41</f>
        <v>1957855439.1999993</v>
      </c>
      <c r="F44" s="69">
        <f t="shared" si="5"/>
        <v>1235201547.1100001</v>
      </c>
      <c r="G44" s="69">
        <f t="shared" si="5"/>
        <v>1235201547.1100001</v>
      </c>
      <c r="H44" s="97">
        <f>H13+H14+H15+H16+H17+H18+H19+H20+H32+H38+H39+H41</f>
        <v>-485258504.34999931</v>
      </c>
    </row>
    <row r="45" spans="1:8" ht="3" customHeight="1">
      <c r="A45" s="70"/>
      <c r="B45" s="71"/>
      <c r="C45" s="72"/>
      <c r="D45" s="72"/>
      <c r="E45" s="72"/>
      <c r="F45" s="72"/>
      <c r="G45" s="72"/>
      <c r="H45" s="98"/>
    </row>
    <row r="46" spans="1:8" s="6" customFormat="1" ht="15" customHeight="1">
      <c r="A46" s="114" t="s">
        <v>52</v>
      </c>
      <c r="B46" s="115"/>
      <c r="C46" s="115"/>
      <c r="D46" s="115"/>
      <c r="E46" s="115"/>
      <c r="F46" s="115"/>
      <c r="G46" s="116"/>
      <c r="H46" s="99"/>
    </row>
    <row r="47" spans="1:8" s="6" customFormat="1">
      <c r="A47" s="46"/>
      <c r="B47" s="47"/>
      <c r="C47" s="47"/>
      <c r="D47" s="47"/>
      <c r="E47" s="47"/>
      <c r="F47" s="47"/>
      <c r="G47" s="47"/>
      <c r="H47" s="48"/>
    </row>
    <row r="48" spans="1:8" s="6" customFormat="1">
      <c r="A48" s="117" t="s">
        <v>68</v>
      </c>
      <c r="B48" s="118"/>
      <c r="C48" s="118"/>
      <c r="D48" s="118"/>
      <c r="E48" s="118"/>
      <c r="F48" s="118"/>
      <c r="G48" s="118"/>
      <c r="H48" s="119"/>
    </row>
    <row r="49" spans="1:8" s="6" customFormat="1" ht="23.25" customHeight="1">
      <c r="A49" s="82" t="s">
        <v>9</v>
      </c>
      <c r="B49" s="52" t="s">
        <v>53</v>
      </c>
      <c r="C49" s="74">
        <f>SUM(C50:C57)</f>
        <v>523888247.56000006</v>
      </c>
      <c r="D49" s="74">
        <f t="shared" ref="D49:G49" si="6">SUM(D50:D57)</f>
        <v>77496537.920000017</v>
      </c>
      <c r="E49" s="74">
        <f t="shared" si="6"/>
        <v>601384785.48000002</v>
      </c>
      <c r="F49" s="74">
        <f t="shared" si="6"/>
        <v>364626976.43000007</v>
      </c>
      <c r="G49" s="74">
        <f t="shared" si="6"/>
        <v>364626976.43000007</v>
      </c>
      <c r="H49" s="83">
        <f t="shared" ref="H49:H68" si="7">G49-C49</f>
        <v>-159261271.13</v>
      </c>
    </row>
    <row r="50" spans="1:8" s="6" customFormat="1" ht="28.5">
      <c r="A50" s="32"/>
      <c r="B50" s="16" t="s">
        <v>54</v>
      </c>
      <c r="C50" s="75">
        <v>0</v>
      </c>
      <c r="D50" s="75">
        <v>0</v>
      </c>
      <c r="E50" s="75">
        <f t="shared" ref="E50:E55" si="8">C50+D50</f>
        <v>0</v>
      </c>
      <c r="F50" s="75">
        <v>0</v>
      </c>
      <c r="G50" s="75">
        <v>0</v>
      </c>
      <c r="H50" s="84">
        <f t="shared" si="7"/>
        <v>0</v>
      </c>
    </row>
    <row r="51" spans="1:8" s="6" customFormat="1" ht="28.5">
      <c r="A51" s="32"/>
      <c r="B51" s="15" t="s">
        <v>55</v>
      </c>
      <c r="C51" s="75">
        <v>0</v>
      </c>
      <c r="D51" s="75">
        <v>0</v>
      </c>
      <c r="E51" s="75">
        <f t="shared" si="8"/>
        <v>0</v>
      </c>
      <c r="F51" s="75">
        <v>0</v>
      </c>
      <c r="G51" s="75">
        <v>0</v>
      </c>
      <c r="H51" s="84">
        <f t="shared" si="7"/>
        <v>0</v>
      </c>
    </row>
    <row r="52" spans="1:8" s="6" customFormat="1" ht="28.5">
      <c r="A52" s="32"/>
      <c r="B52" s="15" t="s">
        <v>56</v>
      </c>
      <c r="C52" s="76">
        <v>84677854.399999991</v>
      </c>
      <c r="D52" s="76">
        <v>8905982.6000000015</v>
      </c>
      <c r="E52" s="76">
        <f t="shared" si="8"/>
        <v>93583837</v>
      </c>
      <c r="F52" s="76">
        <v>65510027.590000004</v>
      </c>
      <c r="G52" s="76">
        <v>65510027.590000004</v>
      </c>
      <c r="H52" s="85">
        <f t="shared" si="7"/>
        <v>-19167826.809999987</v>
      </c>
    </row>
    <row r="53" spans="1:8" s="6" customFormat="1" ht="57">
      <c r="A53" s="32"/>
      <c r="B53" s="17" t="s">
        <v>79</v>
      </c>
      <c r="C53" s="76">
        <v>439210393.16000009</v>
      </c>
      <c r="D53" s="76">
        <v>68590555.320000008</v>
      </c>
      <c r="E53" s="76">
        <f>C53+D53</f>
        <v>507800948.48000008</v>
      </c>
      <c r="F53" s="76">
        <v>299116948.84000003</v>
      </c>
      <c r="G53" s="76">
        <v>299116948.84000003</v>
      </c>
      <c r="H53" s="85">
        <f t="shared" si="7"/>
        <v>-140093444.32000005</v>
      </c>
    </row>
    <row r="54" spans="1:8" s="6" customFormat="1">
      <c r="A54" s="32"/>
      <c r="B54" s="15" t="s">
        <v>57</v>
      </c>
      <c r="C54" s="75">
        <v>0</v>
      </c>
      <c r="D54" s="75">
        <v>0</v>
      </c>
      <c r="E54" s="75">
        <f t="shared" si="8"/>
        <v>0</v>
      </c>
      <c r="F54" s="75">
        <v>0</v>
      </c>
      <c r="G54" s="75">
        <v>0</v>
      </c>
      <c r="H54" s="84">
        <f t="shared" si="7"/>
        <v>0</v>
      </c>
    </row>
    <row r="55" spans="1:8" s="6" customFormat="1" ht="28.5">
      <c r="A55" s="32"/>
      <c r="B55" s="15" t="s">
        <v>58</v>
      </c>
      <c r="C55" s="75">
        <v>0</v>
      </c>
      <c r="D55" s="75">
        <v>0</v>
      </c>
      <c r="E55" s="75">
        <f t="shared" si="8"/>
        <v>0</v>
      </c>
      <c r="F55" s="75">
        <v>0</v>
      </c>
      <c r="G55" s="75">
        <v>0</v>
      </c>
      <c r="H55" s="84">
        <f t="shared" si="7"/>
        <v>0</v>
      </c>
    </row>
    <row r="56" spans="1:8" s="6" customFormat="1" ht="63" customHeight="1">
      <c r="A56" s="32"/>
      <c r="B56" s="15" t="s">
        <v>59</v>
      </c>
      <c r="C56" s="75">
        <v>0</v>
      </c>
      <c r="D56" s="75">
        <v>0</v>
      </c>
      <c r="E56" s="75">
        <f t="shared" ref="E56:E57" si="9">C56+D56</f>
        <v>0</v>
      </c>
      <c r="F56" s="75">
        <v>0</v>
      </c>
      <c r="G56" s="75">
        <v>0</v>
      </c>
      <c r="H56" s="84">
        <f t="shared" si="7"/>
        <v>0</v>
      </c>
    </row>
    <row r="57" spans="1:8" s="6" customFormat="1" ht="42.75">
      <c r="A57" s="32"/>
      <c r="B57" s="15" t="s">
        <v>60</v>
      </c>
      <c r="C57" s="75">
        <v>0</v>
      </c>
      <c r="D57" s="75">
        <v>0</v>
      </c>
      <c r="E57" s="75">
        <f t="shared" si="9"/>
        <v>0</v>
      </c>
      <c r="F57" s="75">
        <v>0</v>
      </c>
      <c r="G57" s="75">
        <v>0</v>
      </c>
      <c r="H57" s="84">
        <f t="shared" si="7"/>
        <v>0</v>
      </c>
    </row>
    <row r="58" spans="1:8" s="6" customFormat="1" ht="18" customHeight="1">
      <c r="A58" s="82" t="s">
        <v>10</v>
      </c>
      <c r="B58" s="14" t="s">
        <v>46</v>
      </c>
      <c r="C58" s="74">
        <f>SUM(C59:C62)</f>
        <v>65108456.490000017</v>
      </c>
      <c r="D58" s="74">
        <f>SUM(D59:D62)</f>
        <v>-43954954.75999999</v>
      </c>
      <c r="E58" s="74">
        <f t="shared" ref="E58:G58" si="10">SUM(E59:E62)</f>
        <v>21153501.730000027</v>
      </c>
      <c r="F58" s="74">
        <f t="shared" si="10"/>
        <v>10530669.619999999</v>
      </c>
      <c r="G58" s="74">
        <f t="shared" si="10"/>
        <v>10530669.619999999</v>
      </c>
      <c r="H58" s="83">
        <f t="shared" si="7"/>
        <v>-54577786.87000002</v>
      </c>
    </row>
    <row r="59" spans="1:8" s="6" customFormat="1" ht="28.5">
      <c r="A59" s="32"/>
      <c r="B59" s="16" t="s">
        <v>61</v>
      </c>
      <c r="C59" s="75">
        <v>0</v>
      </c>
      <c r="D59" s="75">
        <v>0</v>
      </c>
      <c r="E59" s="75">
        <f>C59+D59</f>
        <v>0</v>
      </c>
      <c r="F59" s="75">
        <v>0</v>
      </c>
      <c r="G59" s="75">
        <v>0</v>
      </c>
      <c r="H59" s="84">
        <f t="shared" si="7"/>
        <v>0</v>
      </c>
    </row>
    <row r="60" spans="1:8" s="6" customFormat="1">
      <c r="A60" s="32"/>
      <c r="B60" s="15" t="s">
        <v>80</v>
      </c>
      <c r="C60" s="75">
        <v>0</v>
      </c>
      <c r="D60" s="75">
        <v>0</v>
      </c>
      <c r="E60" s="75">
        <f>C60+D60</f>
        <v>0</v>
      </c>
      <c r="F60" s="75">
        <v>0</v>
      </c>
      <c r="G60" s="75">
        <v>0</v>
      </c>
      <c r="H60" s="84">
        <f t="shared" si="7"/>
        <v>0</v>
      </c>
    </row>
    <row r="61" spans="1:8" s="6" customFormat="1">
      <c r="A61" s="32"/>
      <c r="B61" s="15" t="s">
        <v>62</v>
      </c>
      <c r="C61" s="75">
        <v>0</v>
      </c>
      <c r="D61" s="75">
        <v>0</v>
      </c>
      <c r="E61" s="75">
        <f>C61+D61</f>
        <v>0</v>
      </c>
      <c r="F61" s="75">
        <v>0</v>
      </c>
      <c r="G61" s="75">
        <v>0</v>
      </c>
      <c r="H61" s="84">
        <f t="shared" si="7"/>
        <v>0</v>
      </c>
    </row>
    <row r="62" spans="1:8" s="6" customFormat="1">
      <c r="A62" s="32"/>
      <c r="B62" s="17" t="s">
        <v>47</v>
      </c>
      <c r="C62" s="76">
        <v>65108456.490000017</v>
      </c>
      <c r="D62" s="76">
        <v>-43954954.75999999</v>
      </c>
      <c r="E62" s="76">
        <f>C62+D62</f>
        <v>21153501.730000027</v>
      </c>
      <c r="F62" s="76">
        <v>10530669.619999999</v>
      </c>
      <c r="G62" s="76">
        <v>10530669.619999999</v>
      </c>
      <c r="H62" s="85">
        <f t="shared" si="7"/>
        <v>-54577786.87000002</v>
      </c>
    </row>
    <row r="63" spans="1:8" s="6" customFormat="1">
      <c r="A63" s="82" t="s">
        <v>11</v>
      </c>
      <c r="B63" s="14" t="s">
        <v>63</v>
      </c>
      <c r="C63" s="74">
        <f>C64+C65</f>
        <v>0</v>
      </c>
      <c r="D63" s="74">
        <f t="shared" ref="D63:G63" si="11">D64+D65</f>
        <v>0</v>
      </c>
      <c r="E63" s="74">
        <f t="shared" si="11"/>
        <v>0</v>
      </c>
      <c r="F63" s="74">
        <f t="shared" si="11"/>
        <v>0</v>
      </c>
      <c r="G63" s="74">
        <f t="shared" si="11"/>
        <v>0</v>
      </c>
      <c r="H63" s="83">
        <f t="shared" si="7"/>
        <v>0</v>
      </c>
    </row>
    <row r="64" spans="1:8" s="6" customFormat="1" ht="42.75">
      <c r="A64" s="32"/>
      <c r="B64" s="16" t="s">
        <v>64</v>
      </c>
      <c r="C64" s="75">
        <v>0</v>
      </c>
      <c r="D64" s="75">
        <v>0</v>
      </c>
      <c r="E64" s="75">
        <f>C64+D64</f>
        <v>0</v>
      </c>
      <c r="F64" s="75">
        <v>0</v>
      </c>
      <c r="G64" s="75">
        <v>0</v>
      </c>
      <c r="H64" s="84">
        <f t="shared" si="7"/>
        <v>0</v>
      </c>
    </row>
    <row r="65" spans="1:8" s="6" customFormat="1">
      <c r="A65" s="32"/>
      <c r="B65" s="15" t="s">
        <v>65</v>
      </c>
      <c r="C65" s="75">
        <v>0</v>
      </c>
      <c r="D65" s="75">
        <v>0</v>
      </c>
      <c r="E65" s="75">
        <f>C65+D65</f>
        <v>0</v>
      </c>
      <c r="F65" s="75">
        <v>0</v>
      </c>
      <c r="G65" s="75">
        <v>0</v>
      </c>
      <c r="H65" s="84">
        <f t="shared" si="7"/>
        <v>0</v>
      </c>
    </row>
    <row r="66" spans="1:8" s="6" customFormat="1" ht="45">
      <c r="A66" s="82" t="s">
        <v>12</v>
      </c>
      <c r="B66" s="14" t="s">
        <v>66</v>
      </c>
      <c r="C66" s="74">
        <v>23724068.93</v>
      </c>
      <c r="D66" s="74">
        <f>-C66</f>
        <v>-23724068.93</v>
      </c>
      <c r="E66" s="74">
        <f>+C66+D66</f>
        <v>0</v>
      </c>
      <c r="F66" s="74">
        <v>0</v>
      </c>
      <c r="G66" s="74">
        <v>0</v>
      </c>
      <c r="H66" s="83">
        <f t="shared" si="7"/>
        <v>-23724068.93</v>
      </c>
    </row>
    <row r="67" spans="1:8" s="6" customFormat="1" ht="30">
      <c r="A67" s="31" t="s">
        <v>13</v>
      </c>
      <c r="B67" s="14" t="s">
        <v>67</v>
      </c>
      <c r="C67" s="75">
        <v>0</v>
      </c>
      <c r="D67" s="75">
        <v>0</v>
      </c>
      <c r="E67" s="75">
        <f>C67+D67</f>
        <v>0</v>
      </c>
      <c r="F67" s="75">
        <v>0</v>
      </c>
      <c r="G67" s="75">
        <v>0</v>
      </c>
      <c r="H67" s="84">
        <f t="shared" si="7"/>
        <v>0</v>
      </c>
    </row>
    <row r="68" spans="1:8" s="6" customFormat="1" ht="30">
      <c r="A68" s="50" t="s">
        <v>69</v>
      </c>
      <c r="B68" s="51" t="s">
        <v>70</v>
      </c>
      <c r="C68" s="61">
        <f>C49+C58+C63+C66+C67</f>
        <v>612720772.98000002</v>
      </c>
      <c r="D68" s="61">
        <f>D49+D58+D63+D66+D67</f>
        <v>9817514.2300000265</v>
      </c>
      <c r="E68" s="61">
        <f t="shared" ref="E68:G68" si="12">E49+E58+E63+E66+E67</f>
        <v>622538287.21000004</v>
      </c>
      <c r="F68" s="61">
        <f t="shared" si="12"/>
        <v>375157646.05000007</v>
      </c>
      <c r="G68" s="61">
        <f t="shared" si="12"/>
        <v>375157646.05000007</v>
      </c>
      <c r="H68" s="87">
        <f t="shared" si="7"/>
        <v>-237563126.92999995</v>
      </c>
    </row>
    <row r="69" spans="1:8">
      <c r="A69" s="34"/>
      <c r="B69" s="35"/>
      <c r="C69" s="53"/>
      <c r="D69" s="53"/>
      <c r="E69" s="53"/>
      <c r="F69" s="53"/>
      <c r="G69" s="53"/>
      <c r="H69" s="54"/>
    </row>
    <row r="70" spans="1:8" s="6" customFormat="1" ht="30">
      <c r="A70" s="33" t="s">
        <v>71</v>
      </c>
      <c r="B70" s="36" t="s">
        <v>72</v>
      </c>
      <c r="C70" s="76">
        <f t="shared" ref="C70:G70" si="13">C71</f>
        <v>0</v>
      </c>
      <c r="D70" s="76">
        <f t="shared" si="13"/>
        <v>0</v>
      </c>
      <c r="E70" s="76">
        <f t="shared" si="13"/>
        <v>0</v>
      </c>
      <c r="F70" s="76">
        <f t="shared" si="13"/>
        <v>0</v>
      </c>
      <c r="G70" s="76">
        <f t="shared" si="13"/>
        <v>0</v>
      </c>
      <c r="H70" s="85">
        <f t="shared" ref="H70:H71" si="14">G70-C70</f>
        <v>0</v>
      </c>
    </row>
    <row r="71" spans="1:8" s="6" customFormat="1">
      <c r="A71" s="37" t="s">
        <v>9</v>
      </c>
      <c r="B71" s="38" t="s">
        <v>72</v>
      </c>
      <c r="C71" s="76">
        <v>0</v>
      </c>
      <c r="D71" s="76">
        <v>0</v>
      </c>
      <c r="E71" s="76">
        <f>C71+D71</f>
        <v>0</v>
      </c>
      <c r="F71" s="76">
        <v>0</v>
      </c>
      <c r="G71" s="76">
        <v>0</v>
      </c>
      <c r="H71" s="85">
        <f t="shared" si="14"/>
        <v>0</v>
      </c>
    </row>
    <row r="72" spans="1:8" s="6" customFormat="1">
      <c r="A72" s="33"/>
      <c r="B72" s="39"/>
      <c r="C72" s="55"/>
      <c r="D72" s="56"/>
      <c r="E72" s="55"/>
      <c r="F72" s="55"/>
      <c r="G72" s="55"/>
      <c r="H72" s="57"/>
    </row>
    <row r="73" spans="1:8" s="6" customFormat="1">
      <c r="A73" s="40" t="s">
        <v>73</v>
      </c>
      <c r="B73" s="41" t="s">
        <v>74</v>
      </c>
      <c r="C73" s="73">
        <f>C44+C68+C70</f>
        <v>2333180824.4399996</v>
      </c>
      <c r="D73" s="73">
        <f>D44+D68+D70</f>
        <v>247212901.97000042</v>
      </c>
      <c r="E73" s="73">
        <f>E44+E68+E70</f>
        <v>2580393726.4099994</v>
      </c>
      <c r="F73" s="73">
        <f t="shared" ref="F73:G73" si="15">F44+F68+F70</f>
        <v>1610359193.1600003</v>
      </c>
      <c r="G73" s="73">
        <f t="shared" si="15"/>
        <v>1610359193.1600003</v>
      </c>
      <c r="H73" s="88">
        <f>G73-C73</f>
        <v>-722821631.27999926</v>
      </c>
    </row>
    <row r="74" spans="1:8" ht="9.75" customHeight="1">
      <c r="A74" s="34"/>
      <c r="B74" s="35"/>
      <c r="C74" s="53"/>
      <c r="D74" s="53"/>
      <c r="E74" s="53"/>
      <c r="F74" s="53"/>
      <c r="G74" s="53"/>
      <c r="H74" s="54"/>
    </row>
    <row r="75" spans="1:8" s="6" customFormat="1">
      <c r="A75" s="42"/>
      <c r="B75" s="43" t="s">
        <v>75</v>
      </c>
      <c r="C75" s="58"/>
      <c r="D75" s="59"/>
      <c r="E75" s="58"/>
      <c r="F75" s="58"/>
      <c r="G75" s="58"/>
      <c r="H75" s="60"/>
    </row>
    <row r="76" spans="1:8" s="6" customFormat="1" ht="42.75">
      <c r="A76" s="120"/>
      <c r="B76" s="15" t="s">
        <v>76</v>
      </c>
      <c r="C76" s="76">
        <v>0</v>
      </c>
      <c r="D76" s="76">
        <v>0</v>
      </c>
      <c r="E76" s="76">
        <f>C76+D76</f>
        <v>0</v>
      </c>
      <c r="F76" s="76">
        <v>0</v>
      </c>
      <c r="G76" s="76">
        <v>0</v>
      </c>
      <c r="H76" s="85">
        <f t="shared" ref="H76:H78" si="16">G76-C76</f>
        <v>0</v>
      </c>
    </row>
    <row r="77" spans="1:8" s="6" customFormat="1" ht="43.5" thickBot="1">
      <c r="A77" s="121"/>
      <c r="B77" s="27" t="s">
        <v>77</v>
      </c>
      <c r="C77" s="76">
        <v>0</v>
      </c>
      <c r="D77" s="76">
        <v>0</v>
      </c>
      <c r="E77" s="76">
        <f>C77+D77</f>
        <v>0</v>
      </c>
      <c r="F77" s="76">
        <v>0</v>
      </c>
      <c r="G77" s="76">
        <v>0</v>
      </c>
      <c r="H77" s="85">
        <f t="shared" si="16"/>
        <v>0</v>
      </c>
    </row>
    <row r="78" spans="1:8" s="6" customFormat="1" ht="30.75" thickBot="1">
      <c r="A78" s="89"/>
      <c r="B78" s="49" t="s">
        <v>72</v>
      </c>
      <c r="C78" s="62">
        <f t="shared" ref="C78:G78" si="17">SUM(C76:C77)</f>
        <v>0</v>
      </c>
      <c r="D78" s="62">
        <f t="shared" si="17"/>
        <v>0</v>
      </c>
      <c r="E78" s="62">
        <f t="shared" si="17"/>
        <v>0</v>
      </c>
      <c r="F78" s="62">
        <f t="shared" si="17"/>
        <v>0</v>
      </c>
      <c r="G78" s="62">
        <f t="shared" si="17"/>
        <v>0</v>
      </c>
      <c r="H78" s="90">
        <f t="shared" si="16"/>
        <v>0</v>
      </c>
    </row>
    <row r="79" spans="1:8" s="6" customFormat="1">
      <c r="A79" s="91" t="s">
        <v>88</v>
      </c>
      <c r="B79" s="18"/>
      <c r="C79" s="19"/>
      <c r="D79" s="20"/>
      <c r="E79" s="19"/>
      <c r="F79" s="19"/>
      <c r="G79" s="19"/>
      <c r="H79" s="9"/>
    </row>
    <row r="80" spans="1:8" s="6" customFormat="1" ht="14.25">
      <c r="A80" s="22"/>
      <c r="B80" s="18"/>
      <c r="C80" s="19"/>
      <c r="D80" s="20"/>
      <c r="E80" s="19"/>
      <c r="F80" s="19"/>
      <c r="G80" s="19"/>
      <c r="H80" s="9"/>
    </row>
    <row r="81" spans="1:8" s="6" customFormat="1" ht="14.25">
      <c r="A81" s="22"/>
      <c r="B81" s="18"/>
      <c r="C81" s="19"/>
      <c r="D81" s="20"/>
      <c r="E81" s="19"/>
      <c r="F81" s="19"/>
      <c r="G81" s="19"/>
      <c r="H81" s="9"/>
    </row>
    <row r="82" spans="1:8" s="6" customFormat="1">
      <c r="A82" s="21"/>
      <c r="B82" s="21"/>
      <c r="C82" s="19"/>
      <c r="D82" s="20"/>
      <c r="E82" s="19"/>
      <c r="F82" s="19"/>
      <c r="G82" s="19"/>
      <c r="H82" s="9"/>
    </row>
    <row r="83" spans="1:8" s="6" customFormat="1">
      <c r="A83" s="21"/>
      <c r="B83" s="21"/>
      <c r="C83" s="19"/>
      <c r="D83" s="20"/>
      <c r="E83" s="19"/>
      <c r="F83" s="19"/>
      <c r="G83" s="19"/>
      <c r="H83" s="9"/>
    </row>
    <row r="84" spans="1:8" s="6" customFormat="1">
      <c r="A84" s="21"/>
      <c r="B84" s="21"/>
      <c r="C84" s="19"/>
      <c r="D84" s="20"/>
      <c r="E84" s="19"/>
      <c r="F84" s="19"/>
      <c r="G84" s="19"/>
      <c r="H84" s="9"/>
    </row>
    <row r="85" spans="1:8" ht="15.75">
      <c r="B85" s="5"/>
      <c r="E85" s="44"/>
      <c r="F85" s="45"/>
      <c r="G85" s="45"/>
      <c r="H85" s="10"/>
    </row>
    <row r="86" spans="1:8" ht="15.75">
      <c r="B86" s="21" t="s">
        <v>81</v>
      </c>
      <c r="E86" s="112" t="s">
        <v>81</v>
      </c>
      <c r="F86" s="112"/>
      <c r="G86" s="112"/>
      <c r="H86" s="1"/>
    </row>
    <row r="87" spans="1:8" ht="15.75">
      <c r="B87" s="21" t="s">
        <v>82</v>
      </c>
      <c r="E87" s="112" t="s">
        <v>83</v>
      </c>
      <c r="F87" s="112"/>
      <c r="G87" s="112"/>
      <c r="H87" s="4"/>
    </row>
    <row r="88" spans="1:8">
      <c r="B88" s="3"/>
      <c r="E88" s="4"/>
      <c r="H88" s="4"/>
    </row>
    <row r="89" spans="1:8"/>
    <row r="90" spans="1:8" ht="44.25" customHeight="1">
      <c r="B90" s="113"/>
      <c r="C90" s="113"/>
      <c r="D90" s="113"/>
      <c r="E90" s="113"/>
      <c r="F90" s="113"/>
      <c r="G90" s="113"/>
    </row>
    <row r="91" spans="1:8"/>
    <row r="92" spans="1:8" ht="15" customHeight="1">
      <c r="E92" s="11"/>
      <c r="F92" s="11"/>
      <c r="G92" s="11"/>
      <c r="H92" s="11"/>
    </row>
    <row r="93" spans="1:8" ht="15" hidden="1" customHeight="1">
      <c r="D93" s="11"/>
      <c r="E93" s="11"/>
      <c r="F93" s="11"/>
      <c r="G93" s="11"/>
      <c r="H93" s="11"/>
    </row>
    <row r="94" spans="1:8" ht="15" hidden="1" customHeight="1">
      <c r="D94" s="11"/>
      <c r="E94" s="11"/>
      <c r="F94" s="11"/>
      <c r="G94" s="11"/>
      <c r="H94" s="11"/>
    </row>
    <row r="95" spans="1:8" ht="15" hidden="1" customHeight="1">
      <c r="D95" s="11"/>
      <c r="E95" s="11"/>
      <c r="F95" s="11"/>
      <c r="G95" s="11"/>
      <c r="H95" s="11"/>
    </row>
    <row r="96" spans="1:8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</sheetData>
  <mergeCells count="15">
    <mergeCell ref="E86:G86"/>
    <mergeCell ref="E87:G87"/>
    <mergeCell ref="B90:G90"/>
    <mergeCell ref="A46:G46"/>
    <mergeCell ref="A48:H48"/>
    <mergeCell ref="A76:A77"/>
    <mergeCell ref="A4:H4"/>
    <mergeCell ref="A12:H12"/>
    <mergeCell ref="H44:H46"/>
    <mergeCell ref="A3:H3"/>
    <mergeCell ref="A5:H5"/>
    <mergeCell ref="A6:H6"/>
    <mergeCell ref="C8:G8"/>
    <mergeCell ref="H8:H9"/>
    <mergeCell ref="A8:B10"/>
  </mergeCells>
  <conditionalFormatting sqref="C14:H15">
    <cfRule type="cellIs" dxfId="31" priority="54" stopIfTrue="1" operator="equal">
      <formula>0</formula>
    </cfRule>
  </conditionalFormatting>
  <conditionalFormatting sqref="F15:G15">
    <cfRule type="cellIs" dxfId="30" priority="52" stopIfTrue="1" operator="equal">
      <formula>0</formula>
    </cfRule>
  </conditionalFormatting>
  <conditionalFormatting sqref="C21:C23 C26 C29:C31">
    <cfRule type="cellIs" dxfId="29" priority="51" stopIfTrue="1" operator="equal">
      <formula>0</formula>
    </cfRule>
  </conditionalFormatting>
  <conditionalFormatting sqref="C33:C35">
    <cfRule type="cellIs" dxfId="28" priority="49" stopIfTrue="1" operator="equal">
      <formula>0</formula>
    </cfRule>
  </conditionalFormatting>
  <conditionalFormatting sqref="C24:H25">
    <cfRule type="cellIs" dxfId="27" priority="29" stopIfTrue="1" operator="equal">
      <formula>0</formula>
    </cfRule>
  </conditionalFormatting>
  <conditionalFormatting sqref="C27:H28">
    <cfRule type="cellIs" dxfId="26" priority="28" stopIfTrue="1" operator="equal">
      <formula>0</formula>
    </cfRule>
  </conditionalFormatting>
  <conditionalFormatting sqref="C36:H37">
    <cfRule type="cellIs" dxfId="25" priority="27" stopIfTrue="1" operator="equal">
      <formula>0</formula>
    </cfRule>
  </conditionalFormatting>
  <conditionalFormatting sqref="C40:H40">
    <cfRule type="cellIs" dxfId="24" priority="26" stopIfTrue="1" operator="equal">
      <formula>0</formula>
    </cfRule>
  </conditionalFormatting>
  <conditionalFormatting sqref="C42:D42 F42:H42">
    <cfRule type="cellIs" dxfId="23" priority="25" stopIfTrue="1" operator="equal">
      <formula>0</formula>
    </cfRule>
  </conditionalFormatting>
  <conditionalFormatting sqref="C50:H51">
    <cfRule type="cellIs" dxfId="22" priority="24" stopIfTrue="1" operator="equal">
      <formula>0</formula>
    </cfRule>
  </conditionalFormatting>
  <conditionalFormatting sqref="C54:H57">
    <cfRule type="cellIs" dxfId="21" priority="23" stopIfTrue="1" operator="equal">
      <formula>0</formula>
    </cfRule>
  </conditionalFormatting>
  <conditionalFormatting sqref="C59:H61">
    <cfRule type="cellIs" dxfId="20" priority="22" stopIfTrue="1" operator="equal">
      <formula>0</formula>
    </cfRule>
  </conditionalFormatting>
  <conditionalFormatting sqref="C64:H65">
    <cfRule type="cellIs" dxfId="19" priority="21" stopIfTrue="1" operator="equal">
      <formula>0</formula>
    </cfRule>
  </conditionalFormatting>
  <conditionalFormatting sqref="C67:H67">
    <cfRule type="cellIs" dxfId="18" priority="20" stopIfTrue="1" operator="equal">
      <formula>0</formula>
    </cfRule>
  </conditionalFormatting>
  <conditionalFormatting sqref="D21:H23">
    <cfRule type="cellIs" dxfId="17" priority="19" stopIfTrue="1" operator="equal">
      <formula>0</formula>
    </cfRule>
  </conditionalFormatting>
  <conditionalFormatting sqref="D26:H26">
    <cfRule type="cellIs" dxfId="16" priority="18" stopIfTrue="1" operator="equal">
      <formula>0</formula>
    </cfRule>
  </conditionalFormatting>
  <conditionalFormatting sqref="E29:H29 E31:H31 F30:H30">
    <cfRule type="cellIs" dxfId="15" priority="17" stopIfTrue="1" operator="equal">
      <formula>0</formula>
    </cfRule>
  </conditionalFormatting>
  <conditionalFormatting sqref="E33:H35">
    <cfRule type="cellIs" dxfId="14" priority="16" stopIfTrue="1" operator="equal">
      <formula>0</formula>
    </cfRule>
  </conditionalFormatting>
  <conditionalFormatting sqref="C43:D43 F43:H43">
    <cfRule type="cellIs" dxfId="13" priority="15" stopIfTrue="1" operator="equal">
      <formula>0</formula>
    </cfRule>
  </conditionalFormatting>
  <conditionalFormatting sqref="C52:H53">
    <cfRule type="cellIs" dxfId="12" priority="14" stopIfTrue="1" operator="equal">
      <formula>0</formula>
    </cfRule>
  </conditionalFormatting>
  <conditionalFormatting sqref="C62:H62">
    <cfRule type="cellIs" dxfId="11" priority="13" stopIfTrue="1" operator="equal">
      <formula>0</formula>
    </cfRule>
  </conditionalFormatting>
  <conditionalFormatting sqref="C70:H70">
    <cfRule type="cellIs" dxfId="10" priority="12" stopIfTrue="1" operator="equal">
      <formula>0</formula>
    </cfRule>
  </conditionalFormatting>
  <conditionalFormatting sqref="C71:H71">
    <cfRule type="cellIs" dxfId="9" priority="11" stopIfTrue="1" operator="equal">
      <formula>0</formula>
    </cfRule>
  </conditionalFormatting>
  <conditionalFormatting sqref="C76:H77">
    <cfRule type="cellIs" dxfId="8" priority="10" stopIfTrue="1" operator="equal">
      <formula>0</formula>
    </cfRule>
  </conditionalFormatting>
  <conditionalFormatting sqref="D29">
    <cfRule type="cellIs" dxfId="7" priority="9" stopIfTrue="1" operator="equal">
      <formula>0</formula>
    </cfRule>
  </conditionalFormatting>
  <conditionalFormatting sqref="D30">
    <cfRule type="cellIs" dxfId="6" priority="8" stopIfTrue="1" operator="equal">
      <formula>0</formula>
    </cfRule>
  </conditionalFormatting>
  <conditionalFormatting sqref="D35">
    <cfRule type="cellIs" dxfId="5" priority="7" stopIfTrue="1" operator="equal">
      <formula>0</formula>
    </cfRule>
  </conditionalFormatting>
  <conditionalFormatting sqref="D33">
    <cfRule type="cellIs" dxfId="4" priority="5" stopIfTrue="1" operator="equal">
      <formula>0</formula>
    </cfRule>
  </conditionalFormatting>
  <conditionalFormatting sqref="D31">
    <cfRule type="cellIs" dxfId="3" priority="4" stopIfTrue="1" operator="equal">
      <formula>0</formula>
    </cfRule>
  </conditionalFormatting>
  <conditionalFormatting sqref="D34">
    <cfRule type="cellIs" dxfId="2" priority="3" stopIfTrue="1" operator="equal">
      <formula>0</formula>
    </cfRule>
  </conditionalFormatting>
  <conditionalFormatting sqref="E30">
    <cfRule type="cellIs" dxfId="1" priority="2" stopIfTrue="1" operator="equal">
      <formula>0</formula>
    </cfRule>
  </conditionalFormatting>
  <conditionalFormatting sqref="E42:E43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C71:D71 F71:G71 C76:D77 F76:G77 C13:D13 C15:D19 F13:G13 F15:G19 C21:D31 F21:G31 C33:D37 F33:G37 C40:D40 F40:G40 C42:D43 F64:G67 C52:D53 F52:G53 C59:D62 F59:G62 C64:D67 F42:G43" xr:uid="{00000000-0002-0000-0000-000000000000}">
      <formula1>-20000000000</formula1>
      <formula2>20000000000</formula2>
    </dataValidation>
  </dataValidations>
  <printOptions horizontalCentered="1"/>
  <pageMargins left="0.47244094488188981" right="0.31496062992125984" top="0.51181102362204722" bottom="0.43307086614173229" header="0.31496062992125984" footer="0.31496062992125984"/>
  <pageSetup scale="44" orientation="portrait" useFirstPageNumber="1" r:id="rId1"/>
  <headerFooter>
    <oddFooter>&amp;RPágina &amp;P de &amp;N</oddFooter>
  </headerFooter>
  <ignoredErrors>
    <ignoredError sqref="E20 E58 E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EAID</vt:lpstr>
      <vt:lpstr>EAID!Área_de_impresión</vt:lpstr>
      <vt:lpstr>EAID!Títulos_a_imprimir</vt:lpstr>
    </vt:vector>
  </TitlesOfParts>
  <Company>ASEJ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ASEJ</dc:creator>
  <cp:lastModifiedBy>Presupuestos</cp:lastModifiedBy>
  <cp:lastPrinted>2021-02-26T18:11:51Z</cp:lastPrinted>
  <dcterms:created xsi:type="dcterms:W3CDTF">2010-12-03T18:40:30Z</dcterms:created>
  <dcterms:modified xsi:type="dcterms:W3CDTF">2022-09-08T15:55:49Z</dcterms:modified>
</cp:coreProperties>
</file>