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QUS9KT7\Users\Presupuestos\Desktop\COMPARTIDA CON MARTHA PATRICIA\2022\Conciliaciones\09 - Septiembre\Entregables\LDF\"/>
    </mc:Choice>
  </mc:AlternateContent>
  <xr:revisionPtr revIDLastSave="0" documentId="8_{58E8FBBE-C611-4E48-9077-59E5780DA570}" xr6:coauthVersionLast="47" xr6:coauthVersionMax="47" xr10:uidLastSave="{00000000-0000-0000-0000-000000000000}"/>
  <bookViews>
    <workbookView xWindow="-120" yWindow="-120" windowWidth="29040" windowHeight="15720" xr2:uid="{12EAA351-6B1B-4E18-9D2B-D1CB22186203}"/>
  </bookViews>
  <sheets>
    <sheet name="EAEPE FF Detallado" sheetId="1" r:id="rId1"/>
  </sheets>
  <definedNames>
    <definedName name="_xlnm.Print_Area" localSheetId="0">'EAEPE FF Detallado'!$A$1:$J$88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4" i="1" l="1"/>
  <c r="I84" i="1" s="1"/>
  <c r="F83" i="1"/>
  <c r="I83" i="1" s="1"/>
  <c r="F82" i="1"/>
  <c r="I82" i="1" s="1"/>
  <c r="F81" i="1"/>
  <c r="I81" i="1" s="1"/>
  <c r="H80" i="1"/>
  <c r="G80" i="1"/>
  <c r="E80" i="1"/>
  <c r="D80" i="1"/>
  <c r="F80" i="1" s="1"/>
  <c r="F78" i="1"/>
  <c r="I78" i="1" s="1"/>
  <c r="F77" i="1"/>
  <c r="I77" i="1" s="1"/>
  <c r="F76" i="1"/>
  <c r="I76" i="1" s="1"/>
  <c r="F75" i="1"/>
  <c r="I75" i="1" s="1"/>
  <c r="F74" i="1"/>
  <c r="I74" i="1" s="1"/>
  <c r="F73" i="1"/>
  <c r="I73" i="1" s="1"/>
  <c r="F72" i="1"/>
  <c r="I72" i="1" s="1"/>
  <c r="F71" i="1"/>
  <c r="I71" i="1" s="1"/>
  <c r="F70" i="1"/>
  <c r="I70" i="1" s="1"/>
  <c r="H69" i="1"/>
  <c r="G69" i="1"/>
  <c r="E69" i="1"/>
  <c r="D69" i="1"/>
  <c r="F69" i="1" s="1"/>
  <c r="F67" i="1"/>
  <c r="I67" i="1" s="1"/>
  <c r="F66" i="1"/>
  <c r="I66" i="1" s="1"/>
  <c r="F65" i="1"/>
  <c r="I65" i="1" s="1"/>
  <c r="F64" i="1"/>
  <c r="I64" i="1" s="1"/>
  <c r="F63" i="1"/>
  <c r="I63" i="1" s="1"/>
  <c r="F62" i="1"/>
  <c r="I62" i="1" s="1"/>
  <c r="F61" i="1"/>
  <c r="I61" i="1" s="1"/>
  <c r="H60" i="1"/>
  <c r="G60" i="1"/>
  <c r="E60" i="1"/>
  <c r="D60" i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H50" i="1"/>
  <c r="G50" i="1"/>
  <c r="E50" i="1"/>
  <c r="D50" i="1"/>
  <c r="F50" i="1" s="1"/>
  <c r="F46" i="1"/>
  <c r="I46" i="1" s="1"/>
  <c r="F45" i="1"/>
  <c r="I45" i="1" s="1"/>
  <c r="F44" i="1"/>
  <c r="I44" i="1" s="1"/>
  <c r="F43" i="1"/>
  <c r="I43" i="1" s="1"/>
  <c r="H42" i="1"/>
  <c r="G42" i="1"/>
  <c r="E42" i="1"/>
  <c r="D42" i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H31" i="1"/>
  <c r="G31" i="1"/>
  <c r="E31" i="1"/>
  <c r="D31" i="1"/>
  <c r="F31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H22" i="1"/>
  <c r="G22" i="1"/>
  <c r="E22" i="1"/>
  <c r="D22" i="1"/>
  <c r="F22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2" i="1"/>
  <c r="G12" i="1"/>
  <c r="E12" i="1"/>
  <c r="D12" i="1"/>
  <c r="D11" i="1" l="1"/>
  <c r="I80" i="1"/>
  <c r="F60" i="1"/>
  <c r="I60" i="1" s="1"/>
  <c r="I50" i="1"/>
  <c r="H48" i="1"/>
  <c r="F42" i="1"/>
  <c r="I31" i="1"/>
  <c r="E11" i="1"/>
  <c r="H11" i="1"/>
  <c r="I42" i="1"/>
  <c r="I22" i="1"/>
  <c r="G11" i="1"/>
  <c r="F12" i="1"/>
  <c r="I12" i="1" s="1"/>
  <c r="I69" i="1"/>
  <c r="E48" i="1"/>
  <c r="G48" i="1"/>
  <c r="D48" i="1"/>
  <c r="H86" i="1" l="1"/>
  <c r="E86" i="1"/>
  <c r="F11" i="1"/>
  <c r="G86" i="1"/>
  <c r="F48" i="1"/>
  <c r="I48" i="1" s="1"/>
  <c r="I11" i="1"/>
  <c r="D86" i="1"/>
  <c r="F86" i="1" l="1"/>
  <c r="I86" i="1"/>
</calcChain>
</file>

<file path=xl/sharedStrings.xml><?xml version="1.0" encoding="utf-8"?>
<sst xmlns="http://schemas.openxmlformats.org/spreadsheetml/2006/main" count="92" uniqueCount="56">
  <si>
    <t>MUNICIPIO DE SAN PEDRO TLAQUEPAQUE</t>
  </si>
  <si>
    <t>ESTADO ANALÍTICO DEL EJERCICIO DEL PRESUPUESTO DE EGRESOS DETALLADO - LDF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</si>
  <si>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</si>
  <si>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</si>
  <si>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</si>
  <si>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</si>
  <si>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</si>
  <si>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</si>
  <si>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</si>
  <si>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</si>
  <si>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</si>
  <si>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</si>
  <si>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</si>
  <si>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I</t>
  </si>
  <si>
    <t>GASTO NO ETIQUETADO</t>
  </si>
  <si>
    <t>A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</si>
  <si>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</si>
  <si>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</si>
  <si>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</si>
  <si>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</si>
  <si>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</si>
  <si>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</si>
  <si>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</si>
  <si>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</si>
  <si>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</si>
  <si>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B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</si>
  <si>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</si>
  <si>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</si>
  <si>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</si>
  <si>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</si>
  <si>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</si>
  <si>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</si>
  <si>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</si>
  <si>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</si>
  <si>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C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</si>
  <si>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</si>
  <si>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</si>
  <si>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</si>
  <si>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</si>
  <si>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</si>
  <si>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</si>
  <si>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</si>
  <si>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</si>
  <si>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</si>
  <si>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</si>
  <si>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D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</si>
  <si>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</si>
  <si>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</si>
  <si>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</si>
  <si>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</si>
  <si>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</si>
  <si>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II</t>
  </si>
  <si>
    <t>GASTO  ETIQUETADO</t>
  </si>
  <si>
    <t>TOTAL DEL GASTO</t>
  </si>
  <si>
    <t>Bajo protesta de decir verdad declaramos que los Estados Financieros y sus Notas son razonablemente correctos y responsabilidad del emisor.</t>
  </si>
  <si>
    <t>DEL 01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</si>
</sst>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/>
    <xf numFmtId="0" fontId="0" fillId="2" borderId="0" xfId="0" applyFill="1"/>
    <xf numFmtId="164" fontId="3" fillId="2" borderId="0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2" fillId="0" borderId="7" xfId="0" applyFont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right"/>
    </xf>
    <xf numFmtId="0" fontId="6" fillId="2" borderId="0" xfId="0" applyFont="1" applyFill="1"/>
    <xf numFmtId="42" fontId="6" fillId="2" borderId="0" xfId="0" applyNumberFormat="1" applyFont="1" applyFill="1"/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 wrapText="1"/>
    </xf>
    <xf numFmtId="164" fontId="7" fillId="3" borderId="10" xfId="1" applyNumberFormat="1" applyFont="1" applyFill="1" applyBorder="1" applyAlignment="1" applyProtection="1">
      <alignment horizontal="center" vertical="center"/>
    </xf>
    <xf numFmtId="164" fontId="7" fillId="3" borderId="11" xfId="1" applyNumberFormat="1" applyFont="1" applyFill="1" applyBorder="1" applyAlignment="1" applyProtection="1">
      <alignment horizontal="center" vertical="center"/>
    </xf>
    <xf numFmtId="164" fontId="7" fillId="3" borderId="12" xfId="1" applyNumberFormat="1" applyFont="1" applyFill="1" applyBorder="1" applyAlignment="1" applyProtection="1">
      <alignment horizontal="center" vertical="center"/>
    </xf>
    <xf numFmtId="164" fontId="7" fillId="3" borderId="13" xfId="1" applyNumberFormat="1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vertical="center" wrapText="1"/>
    </xf>
    <xf numFmtId="44" fontId="3" fillId="4" borderId="15" xfId="2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vertical="top" wrapText="1"/>
    </xf>
    <xf numFmtId="44" fontId="3" fillId="5" borderId="15" xfId="2" applyFont="1" applyFill="1" applyBorder="1" applyAlignment="1">
      <alignment horizontal="center" vertical="center"/>
    </xf>
    <xf numFmtId="44" fontId="3" fillId="5" borderId="13" xfId="2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top" wrapText="1"/>
    </xf>
    <xf numFmtId="44" fontId="2" fillId="2" borderId="15" xfId="2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right" vertical="top"/>
    </xf>
    <xf numFmtId="44" fontId="3" fillId="5" borderId="15" xfId="2" applyFont="1" applyFill="1" applyBorder="1" applyAlignment="1" applyProtection="1">
      <alignment horizontal="center" vertical="center"/>
    </xf>
    <xf numFmtId="44" fontId="2" fillId="2" borderId="13" xfId="2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>
      <alignment vertical="top" wrapText="1"/>
    </xf>
    <xf numFmtId="44" fontId="2" fillId="2" borderId="22" xfId="2" applyFont="1" applyFill="1" applyBorder="1" applyAlignment="1" applyProtection="1">
      <alignment horizontal="center" vertical="center"/>
      <protection locked="0"/>
    </xf>
    <xf numFmtId="44" fontId="2" fillId="2" borderId="23" xfId="2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vertical="center" wrapText="1"/>
    </xf>
    <xf numFmtId="44" fontId="3" fillId="4" borderId="25" xfId="2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44" fontId="3" fillId="4" borderId="15" xfId="2" applyFont="1" applyFill="1" applyBorder="1" applyAlignment="1">
      <alignment horizontal="center" vertical="center" wrapText="1"/>
    </xf>
    <xf numFmtId="44" fontId="3" fillId="4" borderId="13" xfId="2" applyFont="1" applyFill="1" applyBorder="1" applyAlignment="1">
      <alignment horizontal="center" vertical="center" wrapText="1"/>
    </xf>
    <xf numFmtId="44" fontId="2" fillId="0" borderId="15" xfId="2" applyFont="1" applyBorder="1" applyAlignment="1" applyProtection="1">
      <alignment horizontal="center" vertical="center" wrapText="1"/>
      <protection locked="0"/>
    </xf>
    <xf numFmtId="44" fontId="3" fillId="2" borderId="20" xfId="2" applyFont="1" applyFill="1" applyBorder="1" applyAlignment="1">
      <alignment horizontal="center" vertical="center"/>
    </xf>
    <xf numFmtId="44" fontId="3" fillId="2" borderId="21" xfId="2" applyFont="1" applyFill="1" applyBorder="1" applyAlignment="1">
      <alignment horizontal="center" vertical="center"/>
    </xf>
    <xf numFmtId="44" fontId="3" fillId="4" borderId="25" xfId="2" applyFont="1" applyFill="1" applyBorder="1" applyAlignment="1">
      <alignment horizontal="center" vertical="center" wrapText="1"/>
    </xf>
    <xf numFmtId="44" fontId="3" fillId="4" borderId="10" xfId="2" applyFont="1" applyFill="1" applyBorder="1" applyAlignment="1">
      <alignment horizontal="center" vertical="center" wrapText="1"/>
    </xf>
    <xf numFmtId="44" fontId="3" fillId="2" borderId="20" xfId="2" applyFont="1" applyFill="1" applyBorder="1" applyAlignment="1">
      <alignment horizontal="right" vertical="top"/>
    </xf>
    <xf numFmtId="44" fontId="3" fillId="2" borderId="21" xfId="2" applyFont="1" applyFill="1" applyBorder="1" applyAlignment="1">
      <alignment horizontal="right" vertical="top"/>
    </xf>
    <xf numFmtId="44" fontId="3" fillId="4" borderId="28" xfId="2" applyFont="1" applyFill="1" applyBorder="1" applyAlignment="1">
      <alignment horizontal="right"/>
    </xf>
    <xf numFmtId="44" fontId="3" fillId="4" borderId="29" xfId="2" applyFont="1" applyFill="1" applyBorder="1" applyAlignment="1">
      <alignment horizontal="right"/>
    </xf>
    <xf numFmtId="0" fontId="6" fillId="2" borderId="0" xfId="0" applyFont="1" applyFill="1" applyAlignment="1">
      <alignment vertical="center"/>
    </xf>
    <xf numFmtId="0" fontId="8" fillId="2" borderId="0" xfId="0" applyFont="1" applyFill="1"/>
  </cellXfs>
  <cellStyles count="3">
    <cellStyle name="Millares" xfId="1" builtinId="3"/>
    <cellStyle name="Moneda" xfId="2" builtinId="4"/>
    <cellStyle name="Normal" xfId="0" builtinId="0"/>
  </cellStyles>
  <dxfs count="48"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C7378-FD65-4B30-BBFE-16171C66997C}">
  <sheetPr>
    <pageSetUpPr fitToPage="1"/>
  </sheetPr>
  <dimension ref="A1:J105"/>
  <sheetViews>
    <sheetView tabSelected="1" zoomScale="70" zoomScaleNormal="70" workbookViewId="0">
      <selection activeCell="E81" sqref="E81"/>
    </sheetView>
  </sheetViews>
  <sheetFormatPr baseColWidth="10" defaultColWidth="0" defaultRowHeight="15" zeroHeight="1" x14ac:dyDescent="0.25"/>
  <cols>
    <col min="1" max="1" width="7.28515625" style="2" customWidth="1"/>
    <col min="2" max="2" width="4" style="13" customWidth="1"/>
    <col min="3" max="3" width="53" style="2" customWidth="1"/>
    <col min="4" max="4" width="25.85546875" style="2" bestFit="1" customWidth="1"/>
    <col min="5" max="5" width="23.140625" style="2" bestFit="1" customWidth="1"/>
    <col min="6" max="7" width="25.85546875" style="2" bestFit="1" customWidth="1"/>
    <col min="8" max="8" width="25.42578125" style="2" bestFit="1" customWidth="1"/>
    <col min="9" max="9" width="24" style="2" bestFit="1" customWidth="1"/>
    <col min="10" max="10" width="11.42578125" style="2" customWidth="1"/>
    <col min="11" max="16384" width="11.42578125" style="2" hidden="1"/>
  </cols>
  <sheetData>
    <row r="1" spans="1:10" ht="6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7.5" customHeight="1" x14ac:dyDescent="0.25">
      <c r="A2" s="1"/>
      <c r="B2" s="3"/>
      <c r="C2" s="3"/>
      <c r="D2" s="3"/>
      <c r="E2" s="3"/>
      <c r="F2" s="3"/>
      <c r="G2" s="3"/>
      <c r="H2" s="3"/>
      <c r="I2" s="3"/>
      <c r="J2" s="1"/>
    </row>
    <row r="3" spans="1:10" ht="15.75" x14ac:dyDescent="0.25">
      <c r="A3" s="1"/>
      <c r="B3" s="4" t="s">
        <v>0</v>
      </c>
      <c r="C3" s="4"/>
      <c r="D3" s="4"/>
      <c r="E3" s="4"/>
      <c r="F3" s="4"/>
      <c r="G3" s="4"/>
      <c r="H3" s="4"/>
      <c r="I3" s="4"/>
      <c r="J3" s="4"/>
    </row>
    <row r="4" spans="1:10" ht="15.75" x14ac:dyDescent="0.25">
      <c r="A4" s="1"/>
      <c r="B4" s="4" t="s">
        <v>1</v>
      </c>
      <c r="C4" s="4"/>
      <c r="D4" s="4"/>
      <c r="E4" s="4"/>
      <c r="F4" s="4"/>
      <c r="G4" s="4"/>
      <c r="H4" s="4"/>
      <c r="I4" s="4"/>
      <c r="J4" s="1"/>
    </row>
    <row r="5" spans="1:10" ht="15.75" x14ac:dyDescent="0.25">
      <c r="A5" s="1"/>
      <c r="B5" s="4" t="s">
        <v>2</v>
      </c>
      <c r="C5" s="4"/>
      <c r="D5" s="4"/>
      <c r="E5" s="4"/>
      <c r="F5" s="4"/>
      <c r="G5" s="4"/>
      <c r="H5" s="4"/>
      <c r="I5" s="4"/>
      <c r="J5" s="1"/>
    </row>
    <row r="6" spans="1:10" ht="15.75" x14ac:dyDescent="0.25">
      <c r="A6" s="1"/>
      <c r="B6" s="4" t="s">
        <v>55</v>
      </c>
      <c r="C6" s="4"/>
      <c r="D6" s="4"/>
      <c r="E6" s="4"/>
      <c r="F6" s="4"/>
      <c r="G6" s="4"/>
      <c r="H6" s="4"/>
      <c r="I6" s="4"/>
      <c r="J6" s="1"/>
    </row>
    <row r="7" spans="1:10" ht="15.75" thickBot="1" x14ac:dyDescent="0.3">
      <c r="A7" s="1"/>
      <c r="B7" s="5"/>
      <c r="C7" s="6"/>
      <c r="D7" s="6"/>
      <c r="E7" s="6"/>
      <c r="F7" s="6"/>
      <c r="G7" s="6"/>
      <c r="H7" s="6"/>
      <c r="I7" s="6"/>
    </row>
    <row r="8" spans="1:10" x14ac:dyDescent="0.25">
      <c r="A8" s="1"/>
      <c r="B8" s="14" t="s">
        <v>3</v>
      </c>
      <c r="C8" s="15"/>
      <c r="D8" s="16" t="s">
        <v>4</v>
      </c>
      <c r="E8" s="17"/>
      <c r="F8" s="17"/>
      <c r="G8" s="17"/>
      <c r="H8" s="18"/>
      <c r="I8" s="19" t="s">
        <v>5</v>
      </c>
    </row>
    <row r="9" spans="1:10" ht="30" x14ac:dyDescent="0.25">
      <c r="A9" s="1"/>
      <c r="B9" s="20"/>
      <c r="C9" s="21"/>
      <c r="D9" s="22" t="s">
        <v>6</v>
      </c>
      <c r="E9" s="23" t="s">
        <v>7</v>
      </c>
      <c r="F9" s="22" t="s">
        <v>8</v>
      </c>
      <c r="G9" s="22" t="s">
        <v>9</v>
      </c>
      <c r="H9" s="22" t="s">
        <v>10</v>
      </c>
      <c r="I9" s="24"/>
    </row>
    <row r="10" spans="1:10" x14ac:dyDescent="0.25">
      <c r="A10" s="1"/>
      <c r="B10" s="25"/>
      <c r="C10" s="26"/>
      <c r="D10" s="22">
        <v>1</v>
      </c>
      <c r="E10" s="22">
        <v>2</v>
      </c>
      <c r="F10" s="22" t="s">
        <v>11</v>
      </c>
      <c r="G10" s="22">
        <v>4</v>
      </c>
      <c r="H10" s="22">
        <v>5</v>
      </c>
      <c r="I10" s="27" t="s">
        <v>12</v>
      </c>
    </row>
    <row r="11" spans="1:10" x14ac:dyDescent="0.25">
      <c r="A11" s="1"/>
      <c r="B11" s="28" t="s">
        <v>13</v>
      </c>
      <c r="C11" s="29" t="s">
        <v>14</v>
      </c>
      <c r="D11" s="53">
        <f>D12+D22+D31+D42</f>
        <v>1744184120.5199997</v>
      </c>
      <c r="E11" s="53">
        <f>E12+E22+E31+E42</f>
        <v>218705505.57666469</v>
      </c>
      <c r="F11" s="30">
        <f>D11+E11</f>
        <v>1962889626.0966644</v>
      </c>
      <c r="G11" s="53">
        <f t="shared" ref="G11:H11" si="0">G12+G22+G31+G42</f>
        <v>1297525220.1200008</v>
      </c>
      <c r="H11" s="53">
        <f t="shared" si="0"/>
        <v>1288908981.8900008</v>
      </c>
      <c r="I11" s="54">
        <f>F11-G11</f>
        <v>665364405.97666359</v>
      </c>
    </row>
    <row r="12" spans="1:10" x14ac:dyDescent="0.25">
      <c r="A12" s="1"/>
      <c r="B12" s="31" t="s">
        <v>15</v>
      </c>
      <c r="C12" s="32" t="s">
        <v>16</v>
      </c>
      <c r="D12" s="33">
        <f>SUM(D13:D20)</f>
        <v>875576227.27999735</v>
      </c>
      <c r="E12" s="33">
        <f>SUM(E13:E20)</f>
        <v>130832549.20999998</v>
      </c>
      <c r="F12" s="33">
        <f t="shared" ref="F12" si="1">+D12+E12</f>
        <v>1006408776.4899974</v>
      </c>
      <c r="G12" s="33">
        <f t="shared" ref="G12:H12" si="2">SUM(G13:G20)</f>
        <v>642366575.60000098</v>
      </c>
      <c r="H12" s="33">
        <f t="shared" si="2"/>
        <v>637266856.02000105</v>
      </c>
      <c r="I12" s="34">
        <f>F12-G12</f>
        <v>364042200.88999641</v>
      </c>
    </row>
    <row r="13" spans="1:10" ht="15" customHeight="1" x14ac:dyDescent="0.25">
      <c r="A13" s="1"/>
      <c r="B13" s="35"/>
      <c r="C13" s="36" t="s">
        <v>17</v>
      </c>
      <c r="D13" s="55">
        <v>47939950.100000121</v>
      </c>
      <c r="E13" s="55">
        <v>-112616.91999999982</v>
      </c>
      <c r="F13" s="37">
        <f>+D13+E13</f>
        <v>47827333.180000119</v>
      </c>
      <c r="G13" s="55">
        <v>27394670.590000048</v>
      </c>
      <c r="H13" s="55">
        <v>27387392.750000048</v>
      </c>
      <c r="I13" s="34">
        <f t="shared" ref="I13:I20" si="3">F13-G13</f>
        <v>20432662.590000071</v>
      </c>
    </row>
    <row r="14" spans="1:10" ht="15" customHeight="1" x14ac:dyDescent="0.25">
      <c r="A14" s="1"/>
      <c r="B14" s="38"/>
      <c r="C14" s="36" t="s">
        <v>18</v>
      </c>
      <c r="D14" s="55">
        <v>26508358.599999994</v>
      </c>
      <c r="E14" s="55">
        <v>1245.7600000000102</v>
      </c>
      <c r="F14" s="37">
        <f t="shared" ref="F14:F20" si="4">+D14+E14</f>
        <v>26509604.359999996</v>
      </c>
      <c r="G14" s="55">
        <v>12226790.060000014</v>
      </c>
      <c r="H14" s="55">
        <v>12186551.980000013</v>
      </c>
      <c r="I14" s="34">
        <f t="shared" si="3"/>
        <v>14282814.299999982</v>
      </c>
    </row>
    <row r="15" spans="1:10" ht="15" customHeight="1" x14ac:dyDescent="0.25">
      <c r="A15" s="1"/>
      <c r="B15" s="38"/>
      <c r="C15" s="36" t="s">
        <v>19</v>
      </c>
      <c r="D15" s="55">
        <v>173388255.74000031</v>
      </c>
      <c r="E15" s="55">
        <v>25908954.200000025</v>
      </c>
      <c r="F15" s="37">
        <f t="shared" si="4"/>
        <v>199297209.94000033</v>
      </c>
      <c r="G15" s="55">
        <v>94849428.610000059</v>
      </c>
      <c r="H15" s="55">
        <v>94704883.330000043</v>
      </c>
      <c r="I15" s="34">
        <f t="shared" si="3"/>
        <v>104447781.33000027</v>
      </c>
    </row>
    <row r="16" spans="1:10" ht="15" customHeight="1" x14ac:dyDescent="0.25">
      <c r="A16" s="1"/>
      <c r="B16" s="38"/>
      <c r="C16" s="36" t="s">
        <v>20</v>
      </c>
      <c r="D16" s="55">
        <v>0</v>
      </c>
      <c r="E16" s="55">
        <v>362219.47</v>
      </c>
      <c r="F16" s="37">
        <f t="shared" si="4"/>
        <v>362219.47</v>
      </c>
      <c r="G16" s="55">
        <v>634931.63</v>
      </c>
      <c r="H16" s="55">
        <v>634931.63</v>
      </c>
      <c r="I16" s="34">
        <f t="shared" si="3"/>
        <v>-272712.16000000003</v>
      </c>
    </row>
    <row r="17" spans="1:9" ht="15" customHeight="1" x14ac:dyDescent="0.25">
      <c r="A17" s="1"/>
      <c r="B17" s="38"/>
      <c r="C17" s="36" t="s">
        <v>21</v>
      </c>
      <c r="D17" s="55">
        <v>192134278.45000041</v>
      </c>
      <c r="E17" s="55">
        <v>83529840.130000025</v>
      </c>
      <c r="F17" s="37">
        <f t="shared" si="4"/>
        <v>275664118.5800004</v>
      </c>
      <c r="G17" s="55">
        <v>218117258.43000042</v>
      </c>
      <c r="H17" s="55">
        <v>218117258.43000042</v>
      </c>
      <c r="I17" s="34">
        <f t="shared" si="3"/>
        <v>57546860.149999976</v>
      </c>
    </row>
    <row r="18" spans="1:9" ht="15" customHeight="1" x14ac:dyDescent="0.25">
      <c r="A18" s="1"/>
      <c r="B18" s="38"/>
      <c r="C18" s="36" t="s">
        <v>22</v>
      </c>
      <c r="D18" s="55">
        <v>0</v>
      </c>
      <c r="E18" s="55">
        <v>0</v>
      </c>
      <c r="F18" s="37">
        <f t="shared" si="4"/>
        <v>0</v>
      </c>
      <c r="G18" s="55">
        <v>0</v>
      </c>
      <c r="H18" s="55">
        <v>0</v>
      </c>
      <c r="I18" s="34">
        <f t="shared" si="3"/>
        <v>0</v>
      </c>
    </row>
    <row r="19" spans="1:9" ht="15" customHeight="1" x14ac:dyDescent="0.25">
      <c r="A19" s="1"/>
      <c r="B19" s="38"/>
      <c r="C19" s="36" t="s">
        <v>23</v>
      </c>
      <c r="D19" s="55">
        <v>80294552.900000185</v>
      </c>
      <c r="E19" s="55">
        <v>27587614.639999986</v>
      </c>
      <c r="F19" s="37">
        <f t="shared" si="4"/>
        <v>107882167.54000017</v>
      </c>
      <c r="G19" s="55">
        <v>49210684.839999996</v>
      </c>
      <c r="H19" s="55">
        <v>47237524.159999996</v>
      </c>
      <c r="I19" s="34">
        <f t="shared" si="3"/>
        <v>58671482.700000174</v>
      </c>
    </row>
    <row r="20" spans="1:9" ht="15" customHeight="1" x14ac:dyDescent="0.25">
      <c r="A20" s="1"/>
      <c r="B20" s="39"/>
      <c r="C20" s="36" t="s">
        <v>24</v>
      </c>
      <c r="D20" s="55">
        <v>355310831.48999625</v>
      </c>
      <c r="E20" s="55">
        <v>-6444708.070000059</v>
      </c>
      <c r="F20" s="37">
        <f t="shared" si="4"/>
        <v>348866123.4199962</v>
      </c>
      <c r="G20" s="55">
        <v>239932811.44000044</v>
      </c>
      <c r="H20" s="55">
        <v>236998313.74000049</v>
      </c>
      <c r="I20" s="34">
        <f t="shared" si="3"/>
        <v>108933311.97999576</v>
      </c>
    </row>
    <row r="21" spans="1:9" x14ac:dyDescent="0.25">
      <c r="A21" s="1"/>
      <c r="B21" s="40"/>
      <c r="C21" s="41"/>
      <c r="D21" s="56"/>
      <c r="E21" s="56"/>
      <c r="F21" s="56"/>
      <c r="G21" s="56"/>
      <c r="H21" s="56"/>
      <c r="I21" s="57"/>
    </row>
    <row r="22" spans="1:9" x14ac:dyDescent="0.25">
      <c r="A22" s="1"/>
      <c r="B22" s="31" t="s">
        <v>25</v>
      </c>
      <c r="C22" s="32" t="s">
        <v>26</v>
      </c>
      <c r="D22" s="33">
        <f t="shared" ref="D22:H22" si="5">SUM(D23:D29)</f>
        <v>811425888.60999846</v>
      </c>
      <c r="E22" s="33">
        <f t="shared" si="5"/>
        <v>60875343.646666691</v>
      </c>
      <c r="F22" s="33">
        <f t="shared" ref="F22:F29" si="6">+D22+E22</f>
        <v>872301232.25666511</v>
      </c>
      <c r="G22" s="33">
        <f t="shared" si="5"/>
        <v>592026484.01999986</v>
      </c>
      <c r="H22" s="33">
        <f t="shared" si="5"/>
        <v>588753980.93999994</v>
      </c>
      <c r="I22" s="34">
        <f t="shared" ref="I22:I29" si="7">F22-G22</f>
        <v>280274748.23666525</v>
      </c>
    </row>
    <row r="23" spans="1:9" ht="15" customHeight="1" x14ac:dyDescent="0.25">
      <c r="A23" s="1"/>
      <c r="B23" s="35"/>
      <c r="C23" s="36" t="s">
        <v>27</v>
      </c>
      <c r="D23" s="55">
        <v>199771694.64000034</v>
      </c>
      <c r="E23" s="55">
        <v>3119784.9166666688</v>
      </c>
      <c r="F23" s="37">
        <f t="shared" si="6"/>
        <v>202891479.556667</v>
      </c>
      <c r="G23" s="55">
        <v>153341506.98999995</v>
      </c>
      <c r="H23" s="55">
        <v>151404298.86999997</v>
      </c>
      <c r="I23" s="34">
        <f t="shared" si="7"/>
        <v>49549972.56666705</v>
      </c>
    </row>
    <row r="24" spans="1:9" ht="15" customHeight="1" x14ac:dyDescent="0.25">
      <c r="A24" s="1"/>
      <c r="B24" s="38"/>
      <c r="C24" s="36" t="s">
        <v>28</v>
      </c>
      <c r="D24" s="55">
        <v>332248720.01999766</v>
      </c>
      <c r="E24" s="55">
        <v>32424174.040000007</v>
      </c>
      <c r="F24" s="37">
        <f t="shared" si="6"/>
        <v>364672894.05999768</v>
      </c>
      <c r="G24" s="55">
        <v>257923291.07999986</v>
      </c>
      <c r="H24" s="55">
        <v>256960904.49999985</v>
      </c>
      <c r="I24" s="34">
        <f t="shared" si="7"/>
        <v>106749602.97999781</v>
      </c>
    </row>
    <row r="25" spans="1:9" ht="15" customHeight="1" x14ac:dyDescent="0.25">
      <c r="A25" s="1"/>
      <c r="B25" s="38"/>
      <c r="C25" s="36" t="s">
        <v>29</v>
      </c>
      <c r="D25" s="55">
        <v>100183725.25000031</v>
      </c>
      <c r="E25" s="55">
        <v>-7708025.9499999918</v>
      </c>
      <c r="F25" s="37">
        <f t="shared" si="6"/>
        <v>92475699.300000325</v>
      </c>
      <c r="G25" s="55">
        <v>53370964.399999976</v>
      </c>
      <c r="H25" s="55">
        <v>53183868.279999971</v>
      </c>
      <c r="I25" s="34">
        <f t="shared" si="7"/>
        <v>39104734.900000349</v>
      </c>
    </row>
    <row r="26" spans="1:9" ht="15" customHeight="1" x14ac:dyDescent="0.25">
      <c r="A26" s="1"/>
      <c r="B26" s="38"/>
      <c r="C26" s="36" t="s">
        <v>30</v>
      </c>
      <c r="D26" s="55">
        <v>31291260.179999955</v>
      </c>
      <c r="E26" s="55">
        <v>341949.39000000019</v>
      </c>
      <c r="F26" s="37">
        <f t="shared" si="6"/>
        <v>31633209.569999956</v>
      </c>
      <c r="G26" s="55">
        <v>19178822.840000007</v>
      </c>
      <c r="H26" s="55">
        <v>19178822.840000007</v>
      </c>
      <c r="I26" s="34">
        <f t="shared" si="7"/>
        <v>12454386.729999948</v>
      </c>
    </row>
    <row r="27" spans="1:9" ht="15" customHeight="1" x14ac:dyDescent="0.25">
      <c r="A27" s="1"/>
      <c r="B27" s="38"/>
      <c r="C27" s="36" t="s">
        <v>31</v>
      </c>
      <c r="D27" s="55">
        <v>46827783.32000009</v>
      </c>
      <c r="E27" s="55">
        <v>28988639.98</v>
      </c>
      <c r="F27" s="37">
        <f t="shared" si="6"/>
        <v>75816423.300000086</v>
      </c>
      <c r="G27" s="55">
        <v>46373970.580000058</v>
      </c>
      <c r="H27" s="55">
        <v>46356570.580000058</v>
      </c>
      <c r="I27" s="34">
        <f t="shared" si="7"/>
        <v>29442452.720000029</v>
      </c>
    </row>
    <row r="28" spans="1:9" ht="15" customHeight="1" x14ac:dyDescent="0.25">
      <c r="A28" s="1"/>
      <c r="B28" s="38"/>
      <c r="C28" s="36" t="s">
        <v>32</v>
      </c>
      <c r="D28" s="55">
        <v>64663684.189999983</v>
      </c>
      <c r="E28" s="55">
        <v>4088246.8300000024</v>
      </c>
      <c r="F28" s="37">
        <f t="shared" si="6"/>
        <v>68751931.019999981</v>
      </c>
      <c r="G28" s="55">
        <v>41960219.720000073</v>
      </c>
      <c r="H28" s="55">
        <v>41812049.460000083</v>
      </c>
      <c r="I28" s="34">
        <f t="shared" si="7"/>
        <v>26791711.299999908</v>
      </c>
    </row>
    <row r="29" spans="1:9" ht="15" customHeight="1" x14ac:dyDescent="0.25">
      <c r="A29" s="1"/>
      <c r="B29" s="39"/>
      <c r="C29" s="36" t="s">
        <v>33</v>
      </c>
      <c r="D29" s="55">
        <v>36439021.010000199</v>
      </c>
      <c r="E29" s="55">
        <v>-379425.55999999971</v>
      </c>
      <c r="F29" s="37">
        <f t="shared" si="6"/>
        <v>36059595.450000197</v>
      </c>
      <c r="G29" s="55">
        <v>19877708.409999996</v>
      </c>
      <c r="H29" s="55">
        <v>19857466.409999996</v>
      </c>
      <c r="I29" s="34">
        <f t="shared" si="7"/>
        <v>16181887.0400002</v>
      </c>
    </row>
    <row r="30" spans="1:9" x14ac:dyDescent="0.25">
      <c r="A30" s="1"/>
      <c r="B30" s="40"/>
      <c r="C30" s="41"/>
      <c r="D30" s="56"/>
      <c r="E30" s="56"/>
      <c r="F30" s="56"/>
      <c r="G30" s="56"/>
      <c r="H30" s="56"/>
      <c r="I30" s="57"/>
    </row>
    <row r="31" spans="1:9" x14ac:dyDescent="0.25">
      <c r="A31" s="1"/>
      <c r="B31" s="31" t="s">
        <v>34</v>
      </c>
      <c r="C31" s="32" t="s">
        <v>35</v>
      </c>
      <c r="D31" s="33">
        <f t="shared" ref="D31:H31" si="8">SUM(D32:D40)</f>
        <v>57182004.630003959</v>
      </c>
      <c r="E31" s="33">
        <f t="shared" si="8"/>
        <v>1203169.3799980006</v>
      </c>
      <c r="F31" s="33">
        <f t="shared" ref="F31:F40" si="9">+D31+E31</f>
        <v>58385174.010001957</v>
      </c>
      <c r="G31" s="33">
        <f t="shared" si="8"/>
        <v>37337717.159999974</v>
      </c>
      <c r="H31" s="33">
        <f t="shared" si="8"/>
        <v>37093701.589999974</v>
      </c>
      <c r="I31" s="34">
        <f t="shared" ref="I31:I40" si="10">F31-G31</f>
        <v>21047456.850001983</v>
      </c>
    </row>
    <row r="32" spans="1:9" ht="15" customHeight="1" x14ac:dyDescent="0.25">
      <c r="A32" s="1"/>
      <c r="B32" s="35"/>
      <c r="C32" s="36" t="s">
        <v>36</v>
      </c>
      <c r="D32" s="55">
        <v>17476975.040003967</v>
      </c>
      <c r="E32" s="55">
        <v>-330492.03000199969</v>
      </c>
      <c r="F32" s="37">
        <f t="shared" si="9"/>
        <v>17146483.010001969</v>
      </c>
      <c r="G32" s="55">
        <v>12177970.35999999</v>
      </c>
      <c r="H32" s="55">
        <v>12087462.229999987</v>
      </c>
      <c r="I32" s="34">
        <f t="shared" si="10"/>
        <v>4968512.6500019785</v>
      </c>
    </row>
    <row r="33" spans="1:9" ht="15" customHeight="1" x14ac:dyDescent="0.25">
      <c r="A33" s="1"/>
      <c r="B33" s="38"/>
      <c r="C33" s="36" t="s">
        <v>37</v>
      </c>
      <c r="D33" s="55">
        <v>7723729.2299999967</v>
      </c>
      <c r="E33" s="55">
        <v>530519.37000000011</v>
      </c>
      <c r="F33" s="37">
        <f t="shared" si="9"/>
        <v>8254248.5999999968</v>
      </c>
      <c r="G33" s="55">
        <v>5429557.939999993</v>
      </c>
      <c r="H33" s="55">
        <v>5342940.7399999928</v>
      </c>
      <c r="I33" s="34">
        <f t="shared" si="10"/>
        <v>2824690.6600000039</v>
      </c>
    </row>
    <row r="34" spans="1:9" ht="15" customHeight="1" x14ac:dyDescent="0.25">
      <c r="A34" s="1"/>
      <c r="B34" s="38"/>
      <c r="C34" s="36" t="s">
        <v>38</v>
      </c>
      <c r="D34" s="55">
        <v>0</v>
      </c>
      <c r="E34" s="55">
        <v>0</v>
      </c>
      <c r="F34" s="37">
        <f t="shared" si="9"/>
        <v>0</v>
      </c>
      <c r="G34" s="55">
        <v>0</v>
      </c>
      <c r="H34" s="55">
        <v>0</v>
      </c>
      <c r="I34" s="34">
        <f t="shared" si="10"/>
        <v>0</v>
      </c>
    </row>
    <row r="35" spans="1:9" ht="15" customHeight="1" x14ac:dyDescent="0.25">
      <c r="A35" s="1"/>
      <c r="B35" s="38"/>
      <c r="C35" s="36" t="s">
        <v>39</v>
      </c>
      <c r="D35" s="55">
        <v>0</v>
      </c>
      <c r="E35" s="55">
        <v>0</v>
      </c>
      <c r="F35" s="37">
        <f t="shared" si="9"/>
        <v>0</v>
      </c>
      <c r="G35" s="55">
        <v>0</v>
      </c>
      <c r="H35" s="55">
        <v>0</v>
      </c>
      <c r="I35" s="34">
        <f t="shared" si="10"/>
        <v>0</v>
      </c>
    </row>
    <row r="36" spans="1:9" ht="15" customHeight="1" x14ac:dyDescent="0.25">
      <c r="A36" s="1"/>
      <c r="B36" s="38"/>
      <c r="C36" s="36" t="s">
        <v>40</v>
      </c>
      <c r="D36" s="55">
        <v>0</v>
      </c>
      <c r="E36" s="55">
        <v>0</v>
      </c>
      <c r="F36" s="37">
        <f t="shared" si="9"/>
        <v>0</v>
      </c>
      <c r="G36" s="55">
        <v>0</v>
      </c>
      <c r="H36" s="55">
        <v>0</v>
      </c>
      <c r="I36" s="34">
        <f t="shared" si="10"/>
        <v>0</v>
      </c>
    </row>
    <row r="37" spans="1:9" ht="15" customHeight="1" x14ac:dyDescent="0.25">
      <c r="A37" s="1"/>
      <c r="B37" s="38"/>
      <c r="C37" s="36" t="s">
        <v>41</v>
      </c>
      <c r="D37" s="55">
        <v>0</v>
      </c>
      <c r="E37" s="55">
        <v>0</v>
      </c>
      <c r="F37" s="37">
        <f t="shared" si="9"/>
        <v>0</v>
      </c>
      <c r="G37" s="55">
        <v>0</v>
      </c>
      <c r="H37" s="55">
        <v>0</v>
      </c>
      <c r="I37" s="34">
        <f t="shared" si="10"/>
        <v>0</v>
      </c>
    </row>
    <row r="38" spans="1:9" ht="15" customHeight="1" x14ac:dyDescent="0.25">
      <c r="A38" s="1"/>
      <c r="B38" s="38"/>
      <c r="C38" s="36" t="s">
        <v>42</v>
      </c>
      <c r="D38" s="55">
        <v>12456849.340000011</v>
      </c>
      <c r="E38" s="55">
        <v>758539.95000000019</v>
      </c>
      <c r="F38" s="37">
        <f t="shared" si="9"/>
        <v>13215389.29000001</v>
      </c>
      <c r="G38" s="55">
        <v>8935531.0500000045</v>
      </c>
      <c r="H38" s="55">
        <v>8875450.0100000035</v>
      </c>
      <c r="I38" s="34">
        <f t="shared" si="10"/>
        <v>4279858.2400000058</v>
      </c>
    </row>
    <row r="39" spans="1:9" ht="15" customHeight="1" x14ac:dyDescent="0.25">
      <c r="A39" s="1"/>
      <c r="B39" s="38"/>
      <c r="C39" s="36" t="s">
        <v>43</v>
      </c>
      <c r="D39" s="55">
        <v>0</v>
      </c>
      <c r="E39" s="55">
        <v>0</v>
      </c>
      <c r="F39" s="37">
        <f t="shared" si="9"/>
        <v>0</v>
      </c>
      <c r="G39" s="55">
        <v>0</v>
      </c>
      <c r="H39" s="55">
        <v>0</v>
      </c>
      <c r="I39" s="34">
        <f t="shared" si="10"/>
        <v>0</v>
      </c>
    </row>
    <row r="40" spans="1:9" ht="15" customHeight="1" x14ac:dyDescent="0.25">
      <c r="A40" s="1"/>
      <c r="B40" s="39"/>
      <c r="C40" s="36" t="s">
        <v>44</v>
      </c>
      <c r="D40" s="55">
        <v>19524451.019999977</v>
      </c>
      <c r="E40" s="55">
        <v>244602.08999999994</v>
      </c>
      <c r="F40" s="37">
        <f t="shared" si="9"/>
        <v>19769053.109999977</v>
      </c>
      <c r="G40" s="55">
        <v>10794657.809999989</v>
      </c>
      <c r="H40" s="55">
        <v>10787848.60999999</v>
      </c>
      <c r="I40" s="34">
        <f t="shared" si="10"/>
        <v>8974395.2999999877</v>
      </c>
    </row>
    <row r="41" spans="1:9" x14ac:dyDescent="0.25">
      <c r="A41" s="1"/>
      <c r="B41" s="40"/>
      <c r="C41" s="41"/>
      <c r="D41" s="56"/>
      <c r="E41" s="56"/>
      <c r="F41" s="56"/>
      <c r="G41" s="56"/>
      <c r="H41" s="56"/>
      <c r="I41" s="57"/>
    </row>
    <row r="42" spans="1:9" x14ac:dyDescent="0.25">
      <c r="A42" s="1"/>
      <c r="B42" s="31" t="s">
        <v>45</v>
      </c>
      <c r="C42" s="32" t="s">
        <v>46</v>
      </c>
      <c r="D42" s="33">
        <f>SUM(D43:D46)</f>
        <v>0</v>
      </c>
      <c r="E42" s="33">
        <f t="shared" ref="E42:H42" si="11">SUM(E43:E46)</f>
        <v>25794443.34</v>
      </c>
      <c r="F42" s="33">
        <f t="shared" ref="F42:F46" si="12">+D42+E42</f>
        <v>25794443.34</v>
      </c>
      <c r="G42" s="42">
        <f t="shared" si="11"/>
        <v>25794443.34</v>
      </c>
      <c r="H42" s="33">
        <f t="shared" si="11"/>
        <v>25794443.34</v>
      </c>
      <c r="I42" s="34">
        <f>IF(AND(F42&gt;=0,G42&gt;=0),(F42-G42),"-")</f>
        <v>0</v>
      </c>
    </row>
    <row r="43" spans="1:9" ht="15" customHeight="1" x14ac:dyDescent="0.25">
      <c r="A43" s="1"/>
      <c r="B43" s="35"/>
      <c r="C43" s="36" t="s">
        <v>47</v>
      </c>
      <c r="D43" s="55">
        <v>0</v>
      </c>
      <c r="E43" s="55">
        <v>5894242.1099999994</v>
      </c>
      <c r="F43" s="37">
        <f t="shared" si="12"/>
        <v>5894242.1099999994</v>
      </c>
      <c r="G43" s="55">
        <v>5894242.1099999994</v>
      </c>
      <c r="H43" s="55">
        <v>5894242.1099999994</v>
      </c>
      <c r="I43" s="43">
        <f>IF(AND(F43&gt;=0,G43&gt;=0),(F43-G43),"-")</f>
        <v>0</v>
      </c>
    </row>
    <row r="44" spans="1:9" ht="15" customHeight="1" x14ac:dyDescent="0.25">
      <c r="A44" s="1"/>
      <c r="B44" s="38"/>
      <c r="C44" s="36" t="s">
        <v>48</v>
      </c>
      <c r="D44" s="55">
        <v>0</v>
      </c>
      <c r="E44" s="55">
        <v>0</v>
      </c>
      <c r="F44" s="37">
        <f t="shared" si="12"/>
        <v>0</v>
      </c>
      <c r="G44" s="55">
        <v>0</v>
      </c>
      <c r="H44" s="55">
        <v>0</v>
      </c>
      <c r="I44" s="43">
        <f>IF(AND(F44&gt;=0,G44&gt;=0),(F44-G44),"-")</f>
        <v>0</v>
      </c>
    </row>
    <row r="45" spans="1:9" ht="15" customHeight="1" x14ac:dyDescent="0.25">
      <c r="A45" s="1"/>
      <c r="B45" s="38"/>
      <c r="C45" s="36" t="s">
        <v>49</v>
      </c>
      <c r="D45" s="55">
        <v>0</v>
      </c>
      <c r="E45" s="55">
        <v>0</v>
      </c>
      <c r="F45" s="37">
        <f t="shared" si="12"/>
        <v>0</v>
      </c>
      <c r="G45" s="55">
        <v>0</v>
      </c>
      <c r="H45" s="55">
        <v>0</v>
      </c>
      <c r="I45" s="43">
        <f>IF(AND(F45&gt;=0,G45&gt;=0),(F45-G45),"-")</f>
        <v>0</v>
      </c>
    </row>
    <row r="46" spans="1:9" ht="15" customHeight="1" x14ac:dyDescent="0.25">
      <c r="A46" s="1"/>
      <c r="B46" s="39"/>
      <c r="C46" s="44" t="s">
        <v>50</v>
      </c>
      <c r="D46" s="55">
        <v>0</v>
      </c>
      <c r="E46" s="55">
        <v>19900201.23</v>
      </c>
      <c r="F46" s="45">
        <f t="shared" si="12"/>
        <v>19900201.23</v>
      </c>
      <c r="G46" s="55">
        <v>19900201.23</v>
      </c>
      <c r="H46" s="55">
        <v>19900201.23</v>
      </c>
      <c r="I46" s="46">
        <f>IF(AND(F46&gt;=0,G46&gt;=0),(F46-G46),"-")</f>
        <v>0</v>
      </c>
    </row>
    <row r="47" spans="1:9" x14ac:dyDescent="0.25">
      <c r="A47" s="1"/>
      <c r="B47" s="47"/>
      <c r="C47" s="41"/>
      <c r="D47" s="56"/>
      <c r="E47" s="56"/>
      <c r="F47" s="56"/>
      <c r="G47" s="56"/>
      <c r="H47" s="56"/>
      <c r="I47" s="57"/>
    </row>
    <row r="48" spans="1:9" x14ac:dyDescent="0.25">
      <c r="A48" s="1"/>
      <c r="B48" s="48" t="s">
        <v>51</v>
      </c>
      <c r="C48" s="49" t="s">
        <v>52</v>
      </c>
      <c r="D48" s="58">
        <f>D50+D60+D69+D80</f>
        <v>588996703.91999912</v>
      </c>
      <c r="E48" s="58">
        <f>E50+E60+E69+E80</f>
        <v>28507396.396800011</v>
      </c>
      <c r="F48" s="50">
        <f>D48+E48</f>
        <v>617504100.31679916</v>
      </c>
      <c r="G48" s="58">
        <f>G50+G60+G69+G80</f>
        <v>347122745.93999994</v>
      </c>
      <c r="H48" s="58">
        <f>H50+H60+H69+H80</f>
        <v>347122745.93999994</v>
      </c>
      <c r="I48" s="59">
        <f>F48-G48</f>
        <v>270381354.37679923</v>
      </c>
    </row>
    <row r="49" spans="1:9" x14ac:dyDescent="0.25">
      <c r="A49" s="1"/>
      <c r="B49" s="7"/>
      <c r="C49" s="41"/>
      <c r="D49" s="56"/>
      <c r="E49" s="56"/>
      <c r="F49" s="56"/>
      <c r="G49" s="56"/>
      <c r="H49" s="56"/>
      <c r="I49" s="57"/>
    </row>
    <row r="50" spans="1:9" x14ac:dyDescent="0.25">
      <c r="A50" s="1"/>
      <c r="B50" s="31" t="s">
        <v>15</v>
      </c>
      <c r="C50" s="32" t="s">
        <v>16</v>
      </c>
      <c r="D50" s="33">
        <f>SUM(D51:D58)</f>
        <v>588996703.91999912</v>
      </c>
      <c r="E50" s="33">
        <f>SUM(E51:E58)</f>
        <v>-12587416.215199983</v>
      </c>
      <c r="F50" s="33">
        <f t="shared" ref="F50:F58" si="13">+D50+E50</f>
        <v>576409287.70479918</v>
      </c>
      <c r="G50" s="33">
        <f t="shared" ref="G50:H50" si="14">SUM(G51:G58)</f>
        <v>331534224.04999995</v>
      </c>
      <c r="H50" s="33">
        <f t="shared" si="14"/>
        <v>331534224.04999995</v>
      </c>
      <c r="I50" s="34">
        <f>IF(AND(F50&gt;=0,G50&gt;=0),(F50-G50),"-")</f>
        <v>244875063.65479922</v>
      </c>
    </row>
    <row r="51" spans="1:9" ht="15" customHeight="1" x14ac:dyDescent="0.25">
      <c r="A51" s="1"/>
      <c r="B51" s="35"/>
      <c r="C51" s="36" t="s">
        <v>17</v>
      </c>
      <c r="D51" s="55">
        <v>0</v>
      </c>
      <c r="E51" s="55">
        <v>0</v>
      </c>
      <c r="F51" s="37">
        <f t="shared" si="13"/>
        <v>0</v>
      </c>
      <c r="G51" s="55">
        <v>0</v>
      </c>
      <c r="H51" s="55">
        <v>0</v>
      </c>
      <c r="I51" s="43">
        <f>IF(AND(F51&gt;=0,G51&gt;=0),(F51-G51),"-")</f>
        <v>0</v>
      </c>
    </row>
    <row r="52" spans="1:9" ht="15" customHeight="1" x14ac:dyDescent="0.25">
      <c r="A52" s="1"/>
      <c r="B52" s="38"/>
      <c r="C52" s="36" t="s">
        <v>18</v>
      </c>
      <c r="D52" s="55">
        <v>7064167.8000000035</v>
      </c>
      <c r="E52" s="55">
        <v>1000</v>
      </c>
      <c r="F52" s="37">
        <f t="shared" si="13"/>
        <v>7065167.8000000035</v>
      </c>
      <c r="G52" s="55">
        <v>3750855.6899999995</v>
      </c>
      <c r="H52" s="55">
        <v>3750855.6899999995</v>
      </c>
      <c r="I52" s="43">
        <f>IF(AND(F52&gt;=0,G52&gt;=0),(F52-G52),"-")</f>
        <v>3314312.1100000041</v>
      </c>
    </row>
    <row r="53" spans="1:9" ht="15" customHeight="1" x14ac:dyDescent="0.25">
      <c r="A53" s="1"/>
      <c r="B53" s="38"/>
      <c r="C53" s="36" t="s">
        <v>19</v>
      </c>
      <c r="D53" s="55">
        <v>131758310.88999993</v>
      </c>
      <c r="E53" s="55">
        <v>-42801076.609999985</v>
      </c>
      <c r="F53" s="37">
        <f t="shared" si="13"/>
        <v>88957234.279999942</v>
      </c>
      <c r="G53" s="55">
        <v>35620590.039999999</v>
      </c>
      <c r="H53" s="55">
        <v>35620590.039999999</v>
      </c>
      <c r="I53" s="43">
        <f>IF(AND(F53&gt;=0,G53&gt;=0),(F53-G53),"-")</f>
        <v>53336644.239999942</v>
      </c>
    </row>
    <row r="54" spans="1:9" ht="15" customHeight="1" x14ac:dyDescent="0.25">
      <c r="A54" s="1"/>
      <c r="B54" s="38"/>
      <c r="C54" s="36" t="s">
        <v>20</v>
      </c>
      <c r="D54" s="55">
        <v>0</v>
      </c>
      <c r="E54" s="55">
        <v>0</v>
      </c>
      <c r="F54" s="37">
        <f t="shared" si="13"/>
        <v>0</v>
      </c>
      <c r="G54" s="55">
        <v>0</v>
      </c>
      <c r="H54" s="55">
        <v>0</v>
      </c>
      <c r="I54" s="43">
        <f>IF(AND(F54&gt;=0,G54&gt;=0),(F54-G54),"-")</f>
        <v>0</v>
      </c>
    </row>
    <row r="55" spans="1:9" ht="15" customHeight="1" x14ac:dyDescent="0.25">
      <c r="A55" s="1"/>
      <c r="B55" s="38"/>
      <c r="C55" s="36" t="s">
        <v>21</v>
      </c>
      <c r="D55" s="55">
        <v>36000.000000000015</v>
      </c>
      <c r="E55" s="55">
        <v>16176524.365</v>
      </c>
      <c r="F55" s="37">
        <f t="shared" si="13"/>
        <v>16212524.365</v>
      </c>
      <c r="G55" s="55">
        <v>185807.11</v>
      </c>
      <c r="H55" s="55">
        <v>185807.11</v>
      </c>
      <c r="I55" s="43">
        <f t="shared" ref="I55:I57" si="15">IF(AND(F55&gt;=0,G55&gt;=0),(F55-G55),"-")</f>
        <v>16026717.255000001</v>
      </c>
    </row>
    <row r="56" spans="1:9" ht="15" customHeight="1" x14ac:dyDescent="0.25">
      <c r="A56" s="1"/>
      <c r="B56" s="38"/>
      <c r="C56" s="36" t="s">
        <v>22</v>
      </c>
      <c r="D56" s="55">
        <v>0</v>
      </c>
      <c r="E56" s="55">
        <v>0</v>
      </c>
      <c r="F56" s="37">
        <f t="shared" si="13"/>
        <v>0</v>
      </c>
      <c r="G56" s="55">
        <v>0</v>
      </c>
      <c r="H56" s="55">
        <v>0</v>
      </c>
      <c r="I56" s="43">
        <f t="shared" si="15"/>
        <v>0</v>
      </c>
    </row>
    <row r="57" spans="1:9" ht="15" customHeight="1" x14ac:dyDescent="0.25">
      <c r="A57" s="1"/>
      <c r="B57" s="38"/>
      <c r="C57" s="36" t="s">
        <v>23</v>
      </c>
      <c r="D57" s="55">
        <v>450138225.22999913</v>
      </c>
      <c r="E57" s="55">
        <v>14036136.0298</v>
      </c>
      <c r="F57" s="37">
        <f t="shared" si="13"/>
        <v>464174361.25979912</v>
      </c>
      <c r="G57" s="55">
        <v>291273651.31999999</v>
      </c>
      <c r="H57" s="55">
        <v>291273651.31999999</v>
      </c>
      <c r="I57" s="43">
        <f t="shared" si="15"/>
        <v>172900709.93979913</v>
      </c>
    </row>
    <row r="58" spans="1:9" ht="15" customHeight="1" x14ac:dyDescent="0.25">
      <c r="A58" s="1"/>
      <c r="B58" s="39"/>
      <c r="C58" s="36" t="s">
        <v>24</v>
      </c>
      <c r="D58" s="55">
        <v>0</v>
      </c>
      <c r="E58" s="55">
        <v>0</v>
      </c>
      <c r="F58" s="37">
        <f t="shared" si="13"/>
        <v>0</v>
      </c>
      <c r="G58" s="55">
        <v>703319.89</v>
      </c>
      <c r="H58" s="55">
        <v>703319.89</v>
      </c>
      <c r="I58" s="43">
        <f>IF(AND(F58&gt;=0,G58&gt;=0),(F58-G58),"-")</f>
        <v>-703319.89</v>
      </c>
    </row>
    <row r="59" spans="1:9" x14ac:dyDescent="0.25">
      <c r="A59" s="1"/>
      <c r="B59" s="40"/>
      <c r="C59" s="41"/>
      <c r="D59" s="56"/>
      <c r="E59" s="56"/>
      <c r="F59" s="56"/>
      <c r="G59" s="56"/>
      <c r="H59" s="56"/>
      <c r="I59" s="57"/>
    </row>
    <row r="60" spans="1:9" x14ac:dyDescent="0.25">
      <c r="A60" s="1"/>
      <c r="B60" s="31" t="s">
        <v>25</v>
      </c>
      <c r="C60" s="32" t="s">
        <v>26</v>
      </c>
      <c r="D60" s="33">
        <f t="shared" ref="D60:H60" si="16">SUM(D61:D67)</f>
        <v>0</v>
      </c>
      <c r="E60" s="33">
        <f t="shared" si="16"/>
        <v>41094812.611999996</v>
      </c>
      <c r="F60" s="33">
        <f t="shared" ref="F60:F67" si="17">+D60+E60</f>
        <v>41094812.611999996</v>
      </c>
      <c r="G60" s="33">
        <f t="shared" si="16"/>
        <v>15588521.889999999</v>
      </c>
      <c r="H60" s="33">
        <f t="shared" si="16"/>
        <v>15588521.889999999</v>
      </c>
      <c r="I60" s="34">
        <f>IF(AND(F60&gt;=0,G60&gt;=0),(F60-G60),"-")</f>
        <v>25506290.721999995</v>
      </c>
    </row>
    <row r="61" spans="1:9" ht="15" customHeight="1" x14ac:dyDescent="0.25">
      <c r="A61" s="1"/>
      <c r="B61" s="35"/>
      <c r="C61" s="36" t="s">
        <v>27</v>
      </c>
      <c r="D61" s="55">
        <v>0</v>
      </c>
      <c r="E61" s="55">
        <v>26292053.887999997</v>
      </c>
      <c r="F61" s="37">
        <f t="shared" si="17"/>
        <v>26292053.887999997</v>
      </c>
      <c r="G61" s="55">
        <v>9745838.9499999993</v>
      </c>
      <c r="H61" s="55">
        <v>9745838.9499999993</v>
      </c>
      <c r="I61" s="43">
        <f>IF(AND(F61&gt;=0,G61&gt;=0),(F61-G61),"-")</f>
        <v>16546214.937999997</v>
      </c>
    </row>
    <row r="62" spans="1:9" ht="15" customHeight="1" x14ac:dyDescent="0.25">
      <c r="A62" s="1"/>
      <c r="B62" s="38"/>
      <c r="C62" s="36" t="s">
        <v>28</v>
      </c>
      <c r="D62" s="55">
        <v>0</v>
      </c>
      <c r="E62" s="55">
        <v>14802758.723999999</v>
      </c>
      <c r="F62" s="37">
        <f t="shared" si="17"/>
        <v>14802758.723999999</v>
      </c>
      <c r="G62" s="55">
        <v>5842682.9399999995</v>
      </c>
      <c r="H62" s="55">
        <v>5842682.9399999995</v>
      </c>
      <c r="I62" s="43">
        <f>IF(AND(F62&gt;=0,G62&gt;=0),(F62-G62),"-")</f>
        <v>8960075.784</v>
      </c>
    </row>
    <row r="63" spans="1:9" ht="15" customHeight="1" x14ac:dyDescent="0.25">
      <c r="A63" s="1"/>
      <c r="B63" s="38"/>
      <c r="C63" s="36" t="s">
        <v>29</v>
      </c>
      <c r="D63" s="55">
        <v>0</v>
      </c>
      <c r="E63" s="55">
        <v>0</v>
      </c>
      <c r="F63" s="37">
        <f t="shared" si="17"/>
        <v>0</v>
      </c>
      <c r="G63" s="55">
        <v>0</v>
      </c>
      <c r="H63" s="55">
        <v>0</v>
      </c>
      <c r="I63" s="43">
        <f>IF(AND(F63&gt;=0,G63&gt;=0),(F63-G63),"-")</f>
        <v>0</v>
      </c>
    </row>
    <row r="64" spans="1:9" ht="15" customHeight="1" x14ac:dyDescent="0.25">
      <c r="A64" s="1"/>
      <c r="B64" s="38"/>
      <c r="C64" s="36" t="s">
        <v>30</v>
      </c>
      <c r="D64" s="55">
        <v>0</v>
      </c>
      <c r="E64" s="55">
        <v>0</v>
      </c>
      <c r="F64" s="37">
        <f t="shared" si="17"/>
        <v>0</v>
      </c>
      <c r="G64" s="55">
        <v>0</v>
      </c>
      <c r="H64" s="55">
        <v>0</v>
      </c>
      <c r="I64" s="43">
        <f>IF(AND(F64&gt;=0,G64&gt;=0),(F64-G64),"-")</f>
        <v>0</v>
      </c>
    </row>
    <row r="65" spans="1:9" ht="15" customHeight="1" x14ac:dyDescent="0.25">
      <c r="A65" s="1"/>
      <c r="B65" s="38"/>
      <c r="C65" s="36" t="s">
        <v>31</v>
      </c>
      <c r="D65" s="55">
        <v>0</v>
      </c>
      <c r="E65" s="55">
        <v>0</v>
      </c>
      <c r="F65" s="37">
        <f t="shared" si="17"/>
        <v>0</v>
      </c>
      <c r="G65" s="55">
        <v>0</v>
      </c>
      <c r="H65" s="55">
        <v>0</v>
      </c>
      <c r="I65" s="43">
        <f t="shared" ref="I65:I67" si="18">IF(AND(F65&gt;=0,G65&gt;=0),(F65-G65),"-")</f>
        <v>0</v>
      </c>
    </row>
    <row r="66" spans="1:9" ht="15" customHeight="1" x14ac:dyDescent="0.25">
      <c r="A66" s="1"/>
      <c r="B66" s="38"/>
      <c r="C66" s="36" t="s">
        <v>32</v>
      </c>
      <c r="D66" s="55">
        <v>0</v>
      </c>
      <c r="E66" s="55">
        <v>0</v>
      </c>
      <c r="F66" s="37">
        <f t="shared" si="17"/>
        <v>0</v>
      </c>
      <c r="G66" s="55">
        <v>0</v>
      </c>
      <c r="H66" s="55">
        <v>0</v>
      </c>
      <c r="I66" s="43">
        <f t="shared" si="18"/>
        <v>0</v>
      </c>
    </row>
    <row r="67" spans="1:9" ht="15" customHeight="1" x14ac:dyDescent="0.25">
      <c r="A67" s="1"/>
      <c r="B67" s="39"/>
      <c r="C67" s="36" t="s">
        <v>33</v>
      </c>
      <c r="D67" s="55">
        <v>0</v>
      </c>
      <c r="E67" s="55">
        <v>0</v>
      </c>
      <c r="F67" s="37">
        <f t="shared" si="17"/>
        <v>0</v>
      </c>
      <c r="G67" s="55">
        <v>0</v>
      </c>
      <c r="H67" s="55">
        <v>0</v>
      </c>
      <c r="I67" s="43">
        <f t="shared" si="18"/>
        <v>0</v>
      </c>
    </row>
    <row r="68" spans="1:9" x14ac:dyDescent="0.25">
      <c r="A68" s="1"/>
      <c r="B68" s="40"/>
      <c r="C68" s="41"/>
      <c r="D68" s="56"/>
      <c r="E68" s="56"/>
      <c r="F68" s="56"/>
      <c r="G68" s="56"/>
      <c r="H68" s="56"/>
      <c r="I68" s="57"/>
    </row>
    <row r="69" spans="1:9" x14ac:dyDescent="0.25">
      <c r="A69" s="1"/>
      <c r="B69" s="31" t="s">
        <v>34</v>
      </c>
      <c r="C69" s="32" t="s">
        <v>35</v>
      </c>
      <c r="D69" s="33">
        <f t="shared" ref="D69:H69" si="19">SUM(D70:D78)</f>
        <v>0</v>
      </c>
      <c r="E69" s="33">
        <f t="shared" si="19"/>
        <v>0</v>
      </c>
      <c r="F69" s="33">
        <f t="shared" ref="F69:F78" si="20">+D69+E69</f>
        <v>0</v>
      </c>
      <c r="G69" s="33">
        <f t="shared" si="19"/>
        <v>0</v>
      </c>
      <c r="H69" s="33">
        <f t="shared" si="19"/>
        <v>0</v>
      </c>
      <c r="I69" s="34">
        <f t="shared" ref="I69:I78" si="21">IF(AND(F69&gt;=0,G69&gt;=0),(F69-G69),"-")</f>
        <v>0</v>
      </c>
    </row>
    <row r="70" spans="1:9" ht="15" customHeight="1" x14ac:dyDescent="0.25">
      <c r="A70" s="1"/>
      <c r="B70" s="35"/>
      <c r="C70" s="36" t="s">
        <v>36</v>
      </c>
      <c r="D70" s="55">
        <v>0</v>
      </c>
      <c r="E70" s="55">
        <v>0</v>
      </c>
      <c r="F70" s="37">
        <f t="shared" si="20"/>
        <v>0</v>
      </c>
      <c r="G70" s="55">
        <v>0</v>
      </c>
      <c r="H70" s="55">
        <v>0</v>
      </c>
      <c r="I70" s="43">
        <f t="shared" si="21"/>
        <v>0</v>
      </c>
    </row>
    <row r="71" spans="1:9" ht="15" customHeight="1" x14ac:dyDescent="0.25">
      <c r="A71" s="1"/>
      <c r="B71" s="38"/>
      <c r="C71" s="36" t="s">
        <v>37</v>
      </c>
      <c r="D71" s="55">
        <v>0</v>
      </c>
      <c r="E71" s="55">
        <v>0</v>
      </c>
      <c r="F71" s="37">
        <f t="shared" si="20"/>
        <v>0</v>
      </c>
      <c r="G71" s="55">
        <v>0</v>
      </c>
      <c r="H71" s="55">
        <v>0</v>
      </c>
      <c r="I71" s="43">
        <f t="shared" si="21"/>
        <v>0</v>
      </c>
    </row>
    <row r="72" spans="1:9" ht="15" customHeight="1" x14ac:dyDescent="0.25">
      <c r="A72" s="1"/>
      <c r="B72" s="38"/>
      <c r="C72" s="36" t="s">
        <v>38</v>
      </c>
      <c r="D72" s="55">
        <v>0</v>
      </c>
      <c r="E72" s="55">
        <v>0</v>
      </c>
      <c r="F72" s="37">
        <f t="shared" si="20"/>
        <v>0</v>
      </c>
      <c r="G72" s="55">
        <v>0</v>
      </c>
      <c r="H72" s="55">
        <v>0</v>
      </c>
      <c r="I72" s="43">
        <f t="shared" si="21"/>
        <v>0</v>
      </c>
    </row>
    <row r="73" spans="1:9" ht="15" customHeight="1" x14ac:dyDescent="0.25">
      <c r="A73" s="1"/>
      <c r="B73" s="38"/>
      <c r="C73" s="36" t="s">
        <v>39</v>
      </c>
      <c r="D73" s="55">
        <v>0</v>
      </c>
      <c r="E73" s="55">
        <v>0</v>
      </c>
      <c r="F73" s="37">
        <f t="shared" si="20"/>
        <v>0</v>
      </c>
      <c r="G73" s="55">
        <v>0</v>
      </c>
      <c r="H73" s="55">
        <v>0</v>
      </c>
      <c r="I73" s="43">
        <f t="shared" si="21"/>
        <v>0</v>
      </c>
    </row>
    <row r="74" spans="1:9" ht="15" customHeight="1" x14ac:dyDescent="0.25">
      <c r="A74" s="1"/>
      <c r="B74" s="38"/>
      <c r="C74" s="36" t="s">
        <v>40</v>
      </c>
      <c r="D74" s="55">
        <v>0</v>
      </c>
      <c r="E74" s="55">
        <v>0</v>
      </c>
      <c r="F74" s="37">
        <f t="shared" si="20"/>
        <v>0</v>
      </c>
      <c r="G74" s="55">
        <v>0</v>
      </c>
      <c r="H74" s="55">
        <v>0</v>
      </c>
      <c r="I74" s="34">
        <f t="shared" si="21"/>
        <v>0</v>
      </c>
    </row>
    <row r="75" spans="1:9" ht="15" customHeight="1" x14ac:dyDescent="0.25">
      <c r="A75" s="1"/>
      <c r="B75" s="38"/>
      <c r="C75" s="36" t="s">
        <v>41</v>
      </c>
      <c r="D75" s="55">
        <v>0</v>
      </c>
      <c r="E75" s="55">
        <v>0</v>
      </c>
      <c r="F75" s="37">
        <f t="shared" si="20"/>
        <v>0</v>
      </c>
      <c r="G75" s="55">
        <v>0</v>
      </c>
      <c r="H75" s="55">
        <v>0</v>
      </c>
      <c r="I75" s="43">
        <f t="shared" si="21"/>
        <v>0</v>
      </c>
    </row>
    <row r="76" spans="1:9" ht="15" customHeight="1" x14ac:dyDescent="0.25">
      <c r="A76" s="1"/>
      <c r="B76" s="38"/>
      <c r="C76" s="36" t="s">
        <v>42</v>
      </c>
      <c r="D76" s="55">
        <v>0</v>
      </c>
      <c r="E76" s="55">
        <v>0</v>
      </c>
      <c r="F76" s="37">
        <f t="shared" si="20"/>
        <v>0</v>
      </c>
      <c r="G76" s="55">
        <v>0</v>
      </c>
      <c r="H76" s="55">
        <v>0</v>
      </c>
      <c r="I76" s="43">
        <f t="shared" si="21"/>
        <v>0</v>
      </c>
    </row>
    <row r="77" spans="1:9" ht="15" customHeight="1" x14ac:dyDescent="0.25">
      <c r="A77" s="1"/>
      <c r="B77" s="38"/>
      <c r="C77" s="36" t="s">
        <v>43</v>
      </c>
      <c r="D77" s="55">
        <v>0</v>
      </c>
      <c r="E77" s="55">
        <v>0</v>
      </c>
      <c r="F77" s="37">
        <f t="shared" si="20"/>
        <v>0</v>
      </c>
      <c r="G77" s="55">
        <v>0</v>
      </c>
      <c r="H77" s="55">
        <v>0</v>
      </c>
      <c r="I77" s="43">
        <f t="shared" si="21"/>
        <v>0</v>
      </c>
    </row>
    <row r="78" spans="1:9" ht="15" customHeight="1" x14ac:dyDescent="0.25">
      <c r="A78" s="1"/>
      <c r="B78" s="39"/>
      <c r="C78" s="36" t="s">
        <v>44</v>
      </c>
      <c r="D78" s="55">
        <v>0</v>
      </c>
      <c r="E78" s="55">
        <v>0</v>
      </c>
      <c r="F78" s="37">
        <f t="shared" si="20"/>
        <v>0</v>
      </c>
      <c r="G78" s="55">
        <v>0</v>
      </c>
      <c r="H78" s="55">
        <v>0</v>
      </c>
      <c r="I78" s="43">
        <f t="shared" si="21"/>
        <v>0</v>
      </c>
    </row>
    <row r="79" spans="1:9" x14ac:dyDescent="0.25">
      <c r="A79" s="1"/>
      <c r="B79" s="40"/>
      <c r="C79" s="41"/>
      <c r="D79" s="56"/>
      <c r="E79" s="56"/>
      <c r="F79" s="56"/>
      <c r="G79" s="56"/>
      <c r="H79" s="56"/>
      <c r="I79" s="57"/>
    </row>
    <row r="80" spans="1:9" x14ac:dyDescent="0.25">
      <c r="A80" s="1"/>
      <c r="B80" s="31" t="s">
        <v>45</v>
      </c>
      <c r="C80" s="32" t="s">
        <v>46</v>
      </c>
      <c r="D80" s="33">
        <f>SUM(D81:D84)</f>
        <v>0</v>
      </c>
      <c r="E80" s="33">
        <f>SUM(E81:E84)</f>
        <v>0</v>
      </c>
      <c r="F80" s="33">
        <f t="shared" ref="F80:F84" si="22">+D80+E80</f>
        <v>0</v>
      </c>
      <c r="G80" s="42">
        <f t="shared" ref="G80:H80" si="23">SUM(G81:G84)</f>
        <v>0</v>
      </c>
      <c r="H80" s="33">
        <f t="shared" si="23"/>
        <v>0</v>
      </c>
      <c r="I80" s="34">
        <f>IF(AND(F80&gt;=0,G80&gt;=0),(F80-G80),"-")</f>
        <v>0</v>
      </c>
    </row>
    <row r="81" spans="1:9" ht="15" customHeight="1" x14ac:dyDescent="0.25">
      <c r="A81" s="1"/>
      <c r="B81" s="35"/>
      <c r="C81" s="36" t="s">
        <v>47</v>
      </c>
      <c r="D81" s="55">
        <v>0</v>
      </c>
      <c r="E81" s="55">
        <v>0</v>
      </c>
      <c r="F81" s="37">
        <f t="shared" si="22"/>
        <v>0</v>
      </c>
      <c r="G81" s="55">
        <v>0</v>
      </c>
      <c r="H81" s="55">
        <v>0</v>
      </c>
      <c r="I81" s="43">
        <f>IF(AND(F81&gt;=0,G81&gt;=0),(F81-G81),"-")</f>
        <v>0</v>
      </c>
    </row>
    <row r="82" spans="1:9" ht="15" customHeight="1" x14ac:dyDescent="0.25">
      <c r="A82" s="1"/>
      <c r="B82" s="38"/>
      <c r="C82" s="36" t="s">
        <v>48</v>
      </c>
      <c r="D82" s="55">
        <v>0</v>
      </c>
      <c r="E82" s="55">
        <v>0</v>
      </c>
      <c r="F82" s="37">
        <f t="shared" si="22"/>
        <v>0</v>
      </c>
      <c r="G82" s="55">
        <v>0</v>
      </c>
      <c r="H82" s="55">
        <v>0</v>
      </c>
      <c r="I82" s="43">
        <f>IF(AND(F82&gt;=0,G82&gt;=0),(F82-G82),"-")</f>
        <v>0</v>
      </c>
    </row>
    <row r="83" spans="1:9" ht="15" customHeight="1" x14ac:dyDescent="0.25">
      <c r="A83" s="1"/>
      <c r="B83" s="38"/>
      <c r="C83" s="36" t="s">
        <v>49</v>
      </c>
      <c r="D83" s="55">
        <v>0</v>
      </c>
      <c r="E83" s="55">
        <v>0</v>
      </c>
      <c r="F83" s="37">
        <f t="shared" si="22"/>
        <v>0</v>
      </c>
      <c r="G83" s="55">
        <v>0</v>
      </c>
      <c r="H83" s="55">
        <v>0</v>
      </c>
      <c r="I83" s="43">
        <f>IF(AND(F83&gt;=0,G83&gt;=0),(F83-G83),"-")</f>
        <v>0</v>
      </c>
    </row>
    <row r="84" spans="1:9" ht="15" customHeight="1" x14ac:dyDescent="0.25">
      <c r="A84" s="1"/>
      <c r="B84" s="39"/>
      <c r="C84" s="44" t="s">
        <v>50</v>
      </c>
      <c r="D84" s="55">
        <v>0</v>
      </c>
      <c r="E84" s="55">
        <v>0</v>
      </c>
      <c r="F84" s="45">
        <f t="shared" si="22"/>
        <v>0</v>
      </c>
      <c r="G84" s="55">
        <v>0</v>
      </c>
      <c r="H84" s="55">
        <v>0</v>
      </c>
      <c r="I84" s="46">
        <f>IF(AND(F84&gt;=0,G84&gt;=0),(F84-G84),"-")</f>
        <v>0</v>
      </c>
    </row>
    <row r="85" spans="1:9" x14ac:dyDescent="0.25">
      <c r="A85" s="1"/>
      <c r="B85" s="51"/>
      <c r="C85" s="41"/>
      <c r="D85" s="60"/>
      <c r="E85" s="60"/>
      <c r="F85" s="60"/>
      <c r="G85" s="60"/>
      <c r="H85" s="60"/>
      <c r="I85" s="61"/>
    </row>
    <row r="86" spans="1:9" ht="15.75" thickBot="1" x14ac:dyDescent="0.3">
      <c r="A86" s="1"/>
      <c r="B86" s="52"/>
      <c r="C86" s="8" t="s">
        <v>53</v>
      </c>
      <c r="D86" s="62">
        <f>D11+D48</f>
        <v>2333180824.4399986</v>
      </c>
      <c r="E86" s="62">
        <f t="shared" ref="E86:I86" si="24">E11+E48</f>
        <v>247212901.9734647</v>
      </c>
      <c r="F86" s="62">
        <f t="shared" si="24"/>
        <v>2580393726.4134636</v>
      </c>
      <c r="G86" s="62">
        <f t="shared" si="24"/>
        <v>1644647966.0600009</v>
      </c>
      <c r="H86" s="62">
        <f t="shared" si="24"/>
        <v>1636031727.8300009</v>
      </c>
      <c r="I86" s="63">
        <f t="shared" si="24"/>
        <v>935745760.35346282</v>
      </c>
    </row>
    <row r="87" spans="1:9" s="65" customFormat="1" ht="15.75" x14ac:dyDescent="0.25">
      <c r="A87" s="9"/>
      <c r="B87" s="64" t="s">
        <v>54</v>
      </c>
      <c r="C87" s="64"/>
      <c r="D87" s="64"/>
      <c r="E87" s="64"/>
      <c r="F87" s="10"/>
      <c r="G87" s="10"/>
      <c r="H87" s="9"/>
      <c r="I87" s="9"/>
    </row>
    <row r="88" spans="1:9" ht="15.75" x14ac:dyDescent="0.25">
      <c r="A88" s="9"/>
      <c r="B88" s="11"/>
      <c r="C88" s="10"/>
      <c r="E88" s="10"/>
      <c r="F88" s="10"/>
      <c r="G88" s="10"/>
      <c r="H88" s="9"/>
      <c r="I88" s="9"/>
    </row>
    <row r="89" spans="1:9" ht="15.75" hidden="1" x14ac:dyDescent="0.25">
      <c r="A89" s="9"/>
      <c r="B89" s="11"/>
      <c r="C89" s="10"/>
      <c r="D89" s="10"/>
      <c r="E89" s="10"/>
      <c r="F89" s="10"/>
      <c r="G89" s="10"/>
      <c r="H89" s="9"/>
      <c r="I89" s="9"/>
    </row>
    <row r="90" spans="1:9" hidden="1" x14ac:dyDescent="0.25">
      <c r="A90" s="1"/>
      <c r="B90" s="12"/>
      <c r="C90" s="1"/>
      <c r="D90" s="1"/>
      <c r="E90" s="1"/>
      <c r="F90" s="1"/>
      <c r="G90" s="1"/>
      <c r="H90" s="1"/>
      <c r="I90" s="1"/>
    </row>
    <row r="91" spans="1:9" hidden="1" x14ac:dyDescent="0.25">
      <c r="A91" s="1"/>
      <c r="B91" s="12"/>
      <c r="C91" s="1"/>
      <c r="D91" s="1"/>
      <c r="E91" s="1"/>
      <c r="F91" s="1"/>
      <c r="G91" s="1"/>
      <c r="H91" s="1"/>
      <c r="I91" s="1"/>
    </row>
    <row r="92" spans="1:9" hidden="1" x14ac:dyDescent="0.25">
      <c r="A92" s="1"/>
      <c r="B92" s="12"/>
      <c r="C92" s="1"/>
      <c r="D92" s="1"/>
      <c r="E92" s="1"/>
      <c r="F92" s="1"/>
      <c r="G92" s="1"/>
      <c r="H92" s="1"/>
      <c r="I92" s="1"/>
    </row>
    <row r="93" spans="1:9" hidden="1" x14ac:dyDescent="0.25">
      <c r="A93" s="1"/>
      <c r="B93" s="12"/>
      <c r="C93" s="1"/>
      <c r="D93" s="1"/>
      <c r="E93" s="1"/>
      <c r="F93" s="1"/>
      <c r="G93" s="1"/>
      <c r="H93" s="1"/>
      <c r="I93" s="1"/>
    </row>
    <row r="105" x14ac:dyDescent="0.25"/>
  </sheetData>
  <mergeCells count="7">
    <mergeCell ref="B3:J3"/>
    <mergeCell ref="B4:I4"/>
    <mergeCell ref="B5:I5"/>
    <mergeCell ref="B6:I6"/>
    <mergeCell ref="B8:C10"/>
    <mergeCell ref="D8:H8"/>
    <mergeCell ref="I8:I9"/>
  </mergeCells>
  <conditionalFormatting sqref="D13">
    <cfRule type="cellIs" dxfId="47" priority="47" operator="equal">
      <formula>0</formula>
    </cfRule>
    <cfRule type="cellIs" dxfId="46" priority="48" stopIfTrue="1" operator="equal">
      <formula>0</formula>
    </cfRule>
  </conditionalFormatting>
  <conditionalFormatting sqref="E13">
    <cfRule type="cellIs" dxfId="45" priority="45" operator="equal">
      <formula>0</formula>
    </cfRule>
    <cfRule type="cellIs" dxfId="44" priority="46" stopIfTrue="1" operator="equal">
      <formula>0</formula>
    </cfRule>
  </conditionalFormatting>
  <conditionalFormatting sqref="D14:E17 D19:E20">
    <cfRule type="cellIs" dxfId="43" priority="43" operator="equal">
      <formula>0</formula>
    </cfRule>
    <cfRule type="cellIs" dxfId="42" priority="44" stopIfTrue="1" operator="equal">
      <formula>0</formula>
    </cfRule>
  </conditionalFormatting>
  <conditionalFormatting sqref="G13:H17 G19:H20">
    <cfRule type="cellIs" dxfId="41" priority="41" operator="equal">
      <formula>0</formula>
    </cfRule>
    <cfRule type="cellIs" dxfId="40" priority="42" stopIfTrue="1" operator="equal">
      <formula>0</formula>
    </cfRule>
  </conditionalFormatting>
  <conditionalFormatting sqref="G23:H27">
    <cfRule type="cellIs" dxfId="39" priority="39" operator="equal">
      <formula>0</formula>
    </cfRule>
    <cfRule type="cellIs" dxfId="38" priority="40" stopIfTrue="1" operator="equal">
      <formula>0</formula>
    </cfRule>
  </conditionalFormatting>
  <conditionalFormatting sqref="D23:E29">
    <cfRule type="cellIs" dxfId="37" priority="37" operator="equal">
      <formula>0</formula>
    </cfRule>
    <cfRule type="cellIs" dxfId="36" priority="38" stopIfTrue="1" operator="equal">
      <formula>0</formula>
    </cfRule>
  </conditionalFormatting>
  <conditionalFormatting sqref="D32:E33 D40:E40 D38:E38">
    <cfRule type="cellIs" dxfId="35" priority="35" operator="equal">
      <formula>0</formula>
    </cfRule>
    <cfRule type="cellIs" dxfId="34" priority="36" stopIfTrue="1" operator="equal">
      <formula>0</formula>
    </cfRule>
  </conditionalFormatting>
  <conditionalFormatting sqref="G32:H33 G40:H40 G38:H38">
    <cfRule type="cellIs" dxfId="33" priority="33" operator="equal">
      <formula>0</formula>
    </cfRule>
    <cfRule type="cellIs" dxfId="32" priority="34" stopIfTrue="1" operator="equal">
      <formula>0</formula>
    </cfRule>
  </conditionalFormatting>
  <conditionalFormatting sqref="D43:E43 D46:E46">
    <cfRule type="cellIs" dxfId="31" priority="31" operator="equal">
      <formula>0</formula>
    </cfRule>
    <cfRule type="cellIs" dxfId="30" priority="32" stopIfTrue="1" operator="equal">
      <formula>0</formula>
    </cfRule>
  </conditionalFormatting>
  <conditionalFormatting sqref="G43:H43">
    <cfRule type="cellIs" dxfId="29" priority="29" operator="equal">
      <formula>0</formula>
    </cfRule>
    <cfRule type="cellIs" dxfId="28" priority="30" stopIfTrue="1" operator="equal">
      <formula>0</formula>
    </cfRule>
  </conditionalFormatting>
  <conditionalFormatting sqref="D51:E58">
    <cfRule type="cellIs" dxfId="27" priority="27" operator="equal">
      <formula>0</formula>
    </cfRule>
    <cfRule type="cellIs" dxfId="26" priority="28" stopIfTrue="1" operator="equal">
      <formula>0</formula>
    </cfRule>
  </conditionalFormatting>
  <conditionalFormatting sqref="G55:H58">
    <cfRule type="cellIs" dxfId="25" priority="25" operator="equal">
      <formula>0</formula>
    </cfRule>
    <cfRule type="cellIs" dxfId="24" priority="26" stopIfTrue="1" operator="equal">
      <formula>0</formula>
    </cfRule>
  </conditionalFormatting>
  <conditionalFormatting sqref="D61:E67">
    <cfRule type="cellIs" dxfId="23" priority="23" operator="equal">
      <formula>0</formula>
    </cfRule>
    <cfRule type="cellIs" dxfId="22" priority="24" stopIfTrue="1" operator="equal">
      <formula>0</formula>
    </cfRule>
  </conditionalFormatting>
  <conditionalFormatting sqref="G61:H63 G65:H67">
    <cfRule type="cellIs" dxfId="21" priority="21" operator="equal">
      <formula>0</formula>
    </cfRule>
    <cfRule type="cellIs" dxfId="20" priority="22" stopIfTrue="1" operator="equal">
      <formula>0</formula>
    </cfRule>
  </conditionalFormatting>
  <conditionalFormatting sqref="D70:E78">
    <cfRule type="cellIs" dxfId="19" priority="19" operator="equal">
      <formula>0</formula>
    </cfRule>
    <cfRule type="cellIs" dxfId="18" priority="20" stopIfTrue="1" operator="equal">
      <formula>0</formula>
    </cfRule>
  </conditionalFormatting>
  <conditionalFormatting sqref="G70:H78">
    <cfRule type="cellIs" dxfId="17" priority="17" operator="equal">
      <formula>0</formula>
    </cfRule>
    <cfRule type="cellIs" dxfId="16" priority="18" stopIfTrue="1" operator="equal">
      <formula>0</formula>
    </cfRule>
  </conditionalFormatting>
  <conditionalFormatting sqref="G51:H54">
    <cfRule type="cellIs" dxfId="15" priority="13" operator="equal">
      <formula>0</formula>
    </cfRule>
    <cfRule type="cellIs" dxfId="14" priority="14" stopIfTrue="1" operator="equal">
      <formula>0</formula>
    </cfRule>
  </conditionalFormatting>
  <conditionalFormatting sqref="D82:E84 G82:H84 D81">
    <cfRule type="cellIs" dxfId="11" priority="11" operator="equal">
      <formula>0</formula>
    </cfRule>
    <cfRule type="cellIs" dxfId="10" priority="12" stopIfTrue="1" operator="equal">
      <formula>0</formula>
    </cfRule>
  </conditionalFormatting>
  <conditionalFormatting sqref="G46:H46">
    <cfRule type="cellIs" dxfId="9" priority="9" operator="equal">
      <formula>0</formula>
    </cfRule>
    <cfRule type="cellIs" dxfId="8" priority="10" stopIfTrue="1" operator="equal">
      <formula>0</formula>
    </cfRule>
  </conditionalFormatting>
  <conditionalFormatting sqref="G28:H29">
    <cfRule type="cellIs" dxfId="7" priority="7" operator="equal">
      <formula>0</formula>
    </cfRule>
    <cfRule type="cellIs" dxfId="6" priority="8" stopIfTrue="1" operator="equal">
      <formula>0</formula>
    </cfRule>
  </conditionalFormatting>
  <conditionalFormatting sqref="G64:H64">
    <cfRule type="cellIs" dxfId="5" priority="5" operator="equal">
      <formula>0</formula>
    </cfRule>
    <cfRule type="cellIs" dxfId="4" priority="6" stopIfTrue="1" operator="equal">
      <formula>0</formula>
    </cfRule>
  </conditionalFormatting>
  <conditionalFormatting sqref="G81:H81 E81">
    <cfRule type="cellIs" dxfId="3" priority="3" operator="equal">
      <formula>0</formula>
    </cfRule>
    <cfRule type="cellIs" dxfId="2" priority="4" stopIfTrue="1" operator="equal">
      <formula>0</formula>
    </cfRule>
  </conditionalFormatting>
  <conditionalFormatting sqref="G18:H18 D18:E18 D34:E37 G34:H37 G39:H39 D39:E39 D44:E45 G44:H45">
    <cfRule type="cellIs" dxfId="1" priority="1" operator="equal">
      <formula>0</formula>
    </cfRule>
    <cfRule type="cellIs" dxfId="0" priority="2" stopIfTrue="1" operator="equal">
      <formula>0</formula>
    </cfRule>
  </conditionalFormatting>
  <dataValidations count="1">
    <dataValidation type="decimal" allowBlank="1" showInputMessage="1" showErrorMessage="1" sqref="G51:H58 D32:E40 D23:E29 D13:E20 G81:H84 D43:E46 G32:H40 G43:H46 D81:E84 G61:H67 D51:E58 D61:E67 G23:H29 D70:E78 G70:H78 G13:H20" xr:uid="{15EC0663-FE0D-4470-ACB3-36CA47B57A4D}">
      <formula1>-20000000000</formula1>
      <formula2>20000000000</formula2>
    </dataValidation>
  </dataValidations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FF Detallado</vt:lpstr>
      <vt:lpstr>'EAEPE FF Detallado'!Área_de_impresión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Presupuestos</cp:lastModifiedBy>
  <dcterms:created xsi:type="dcterms:W3CDTF">2022-10-26T17:24:13Z</dcterms:created>
  <dcterms:modified xsi:type="dcterms:W3CDTF">2022-10-26T17:42:30Z</dcterms:modified>
</cp:coreProperties>
</file>