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9 - Septiembre\Entregables\LDF\"/>
    </mc:Choice>
  </mc:AlternateContent>
  <xr:revisionPtr revIDLastSave="0" documentId="13_ncr:1_{49B71C0B-9FEC-41C2-95FC-355B61AB1C7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AEPE COG LDF-Real" sheetId="2" r:id="rId1"/>
  </sheets>
  <definedNames>
    <definedName name="_xlnm.Print_Area" localSheetId="0">'EAEPE COG LDF-Real'!$A$1:$J$173</definedName>
    <definedName name="_xlnm.Print_Titles" localSheetId="0">'EAEPE COG LDF-Real'!$1:$11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2" l="1"/>
  <c r="E163" i="2" s="1"/>
  <c r="H87" i="2"/>
  <c r="H165" i="2" s="1"/>
  <c r="G165" i="2"/>
  <c r="H15" i="2"/>
  <c r="H23" i="2"/>
  <c r="H33" i="2"/>
  <c r="H43" i="2"/>
  <c r="H53" i="2"/>
  <c r="H63" i="2"/>
  <c r="H79" i="2"/>
  <c r="H91" i="2"/>
  <c r="H99" i="2"/>
  <c r="H109" i="2"/>
  <c r="H119" i="2"/>
  <c r="H129" i="2"/>
  <c r="G129" i="2"/>
  <c r="G119" i="2"/>
  <c r="G109" i="2"/>
  <c r="G99" i="2"/>
  <c r="G91" i="2"/>
  <c r="G79" i="2"/>
  <c r="G63" i="2"/>
  <c r="G53" i="2"/>
  <c r="G43" i="2"/>
  <c r="G33" i="2"/>
  <c r="G23" i="2"/>
  <c r="G15" i="2"/>
  <c r="F86" i="2"/>
  <c r="F81" i="2"/>
  <c r="F80" i="2"/>
  <c r="F64" i="2"/>
  <c r="F62" i="2"/>
  <c r="F59" i="2"/>
  <c r="F58" i="2"/>
  <c r="F57" i="2"/>
  <c r="F56" i="2"/>
  <c r="F55" i="2"/>
  <c r="F54" i="2"/>
  <c r="F48" i="2"/>
  <c r="F47" i="2"/>
  <c r="F46" i="2"/>
  <c r="F45" i="2"/>
  <c r="F42" i="2"/>
  <c r="F41" i="2"/>
  <c r="F40" i="2"/>
  <c r="F39" i="2"/>
  <c r="F38" i="2"/>
  <c r="F37" i="2"/>
  <c r="F36" i="2"/>
  <c r="F35" i="2"/>
  <c r="F34" i="2"/>
  <c r="E33" i="2"/>
  <c r="F33" i="2" s="1"/>
  <c r="F32" i="2"/>
  <c r="F31" i="2"/>
  <c r="F30" i="2"/>
  <c r="F29" i="2"/>
  <c r="F28" i="2"/>
  <c r="F27" i="2"/>
  <c r="F25" i="2"/>
  <c r="F24" i="2"/>
  <c r="F20" i="2"/>
  <c r="F19" i="2"/>
  <c r="I45" i="2"/>
  <c r="G87" i="2" l="1"/>
  <c r="F122" i="2"/>
  <c r="I122" i="2" s="1"/>
  <c r="D139" i="2"/>
  <c r="D155" i="2"/>
  <c r="D129" i="2"/>
  <c r="D119" i="2"/>
  <c r="D109" i="2"/>
  <c r="D99" i="2"/>
  <c r="D91" i="2"/>
  <c r="D79" i="2"/>
  <c r="D63" i="2"/>
  <c r="D53" i="2"/>
  <c r="D43" i="2"/>
  <c r="D33" i="2"/>
  <c r="D23" i="2"/>
  <c r="D15" i="2"/>
  <c r="F162" i="2" l="1"/>
  <c r="I162" i="2" s="1"/>
  <c r="F161" i="2"/>
  <c r="I161" i="2" s="1"/>
  <c r="F160" i="2"/>
  <c r="I160" i="2" s="1"/>
  <c r="F159" i="2"/>
  <c r="I159" i="2" s="1"/>
  <c r="F158" i="2"/>
  <c r="F157" i="2"/>
  <c r="I157" i="2" s="1"/>
  <c r="F156" i="2"/>
  <c r="I156" i="2" s="1"/>
  <c r="F154" i="2"/>
  <c r="I154" i="2" s="1"/>
  <c r="F153" i="2"/>
  <c r="I153" i="2" s="1"/>
  <c r="F152" i="2"/>
  <c r="I152" i="2" s="1"/>
  <c r="D151" i="2"/>
  <c r="F150" i="2"/>
  <c r="I150" i="2" s="1"/>
  <c r="F149" i="2"/>
  <c r="I149" i="2" s="1"/>
  <c r="F148" i="2"/>
  <c r="I148" i="2" s="1"/>
  <c r="F147" i="2"/>
  <c r="I147" i="2" s="1"/>
  <c r="F146" i="2"/>
  <c r="I146" i="2" s="1"/>
  <c r="F145" i="2"/>
  <c r="I145" i="2" s="1"/>
  <c r="F144" i="2"/>
  <c r="I144" i="2" s="1"/>
  <c r="D143" i="2"/>
  <c r="F142" i="2"/>
  <c r="I142" i="2" s="1"/>
  <c r="F141" i="2"/>
  <c r="F140" i="2"/>
  <c r="I140" i="2" s="1"/>
  <c r="F138" i="2"/>
  <c r="I138" i="2" s="1"/>
  <c r="F137" i="2"/>
  <c r="I137" i="2" s="1"/>
  <c r="F136" i="2"/>
  <c r="I136" i="2" s="1"/>
  <c r="F135" i="2"/>
  <c r="I135" i="2" s="1"/>
  <c r="F134" i="2"/>
  <c r="I134" i="2" s="1"/>
  <c r="F133" i="2"/>
  <c r="I133" i="2" s="1"/>
  <c r="F132" i="2"/>
  <c r="I132" i="2" s="1"/>
  <c r="F131" i="2"/>
  <c r="F130" i="2"/>
  <c r="I130" i="2" s="1"/>
  <c r="F128" i="2"/>
  <c r="I128" i="2" s="1"/>
  <c r="F127" i="2"/>
  <c r="I127" i="2" s="1"/>
  <c r="F126" i="2"/>
  <c r="I126" i="2" s="1"/>
  <c r="F125" i="2"/>
  <c r="I125" i="2" s="1"/>
  <c r="F124" i="2"/>
  <c r="I124" i="2" s="1"/>
  <c r="F123" i="2"/>
  <c r="I123" i="2" s="1"/>
  <c r="F121" i="2"/>
  <c r="I121" i="2" s="1"/>
  <c r="F120" i="2"/>
  <c r="F118" i="2"/>
  <c r="I118" i="2" s="1"/>
  <c r="F117" i="2"/>
  <c r="I117" i="2" s="1"/>
  <c r="F116" i="2"/>
  <c r="I116" i="2" s="1"/>
  <c r="F115" i="2"/>
  <c r="I115" i="2" s="1"/>
  <c r="F114" i="2"/>
  <c r="I114" i="2" s="1"/>
  <c r="F113" i="2"/>
  <c r="I113" i="2" s="1"/>
  <c r="F112" i="2"/>
  <c r="I112" i="2" s="1"/>
  <c r="F111" i="2"/>
  <c r="F110" i="2"/>
  <c r="I110" i="2" s="1"/>
  <c r="F108" i="2"/>
  <c r="I108" i="2" s="1"/>
  <c r="F107" i="2"/>
  <c r="I107" i="2" s="1"/>
  <c r="F106" i="2"/>
  <c r="I106" i="2" s="1"/>
  <c r="F105" i="2"/>
  <c r="I105" i="2" s="1"/>
  <c r="F104" i="2"/>
  <c r="I104" i="2" s="1"/>
  <c r="F103" i="2"/>
  <c r="I103" i="2" s="1"/>
  <c r="F102" i="2"/>
  <c r="I102" i="2" s="1"/>
  <c r="F101" i="2"/>
  <c r="I101" i="2" s="1"/>
  <c r="F100" i="2"/>
  <c r="F98" i="2"/>
  <c r="I98" i="2" s="1"/>
  <c r="F97" i="2"/>
  <c r="I97" i="2" s="1"/>
  <c r="F96" i="2"/>
  <c r="I96" i="2" s="1"/>
  <c r="F95" i="2"/>
  <c r="I95" i="2" s="1"/>
  <c r="F94" i="2"/>
  <c r="I94" i="2" s="1"/>
  <c r="F93" i="2"/>
  <c r="F92" i="2"/>
  <c r="I92" i="2" s="1"/>
  <c r="I86" i="2"/>
  <c r="I81" i="2"/>
  <c r="I80" i="2"/>
  <c r="D75" i="2"/>
  <c r="D67" i="2"/>
  <c r="I64" i="2"/>
  <c r="I62" i="2"/>
  <c r="I59" i="2"/>
  <c r="I58" i="2"/>
  <c r="I57" i="2"/>
  <c r="I56" i="2"/>
  <c r="I55" i="2"/>
  <c r="I54" i="2"/>
  <c r="I48" i="2"/>
  <c r="I47" i="2"/>
  <c r="I46" i="2"/>
  <c r="I42" i="2"/>
  <c r="I41" i="2"/>
  <c r="I40" i="2"/>
  <c r="I39" i="2"/>
  <c r="I38" i="2"/>
  <c r="I37" i="2"/>
  <c r="I36" i="2"/>
  <c r="I35" i="2"/>
  <c r="I32" i="2"/>
  <c r="I31" i="2"/>
  <c r="I30" i="2"/>
  <c r="I29" i="2"/>
  <c r="I28" i="2"/>
  <c r="I27" i="2"/>
  <c r="I25" i="2"/>
  <c r="I24" i="2"/>
  <c r="I20" i="2"/>
  <c r="I19" i="2"/>
  <c r="D87" i="2" l="1"/>
  <c r="D163" i="2"/>
  <c r="I34" i="2"/>
  <c r="I33" i="2" s="1"/>
  <c r="I100" i="2"/>
  <c r="I99" i="2" s="1"/>
  <c r="F99" i="2"/>
  <c r="I141" i="2"/>
  <c r="I139" i="2" s="1"/>
  <c r="F139" i="2"/>
  <c r="F151" i="2"/>
  <c r="I151" i="2" s="1"/>
  <c r="I131" i="2"/>
  <c r="I129" i="2" s="1"/>
  <c r="F129" i="2"/>
  <c r="I93" i="2"/>
  <c r="I91" i="2" s="1"/>
  <c r="F91" i="2"/>
  <c r="I111" i="2"/>
  <c r="I109" i="2" s="1"/>
  <c r="F109" i="2"/>
  <c r="I120" i="2"/>
  <c r="I119" i="2" s="1"/>
  <c r="F119" i="2"/>
  <c r="I158" i="2"/>
  <c r="I155" i="2" s="1"/>
  <c r="F155" i="2"/>
  <c r="F143" i="2"/>
  <c r="I143" i="2" s="1"/>
  <c r="I163" i="2" l="1"/>
  <c r="F163" i="2"/>
  <c r="D165" i="2"/>
  <c r="F165" i="2" l="1"/>
  <c r="I165" i="2" s="1"/>
  <c r="I17" i="2" l="1"/>
  <c r="F17" i="2"/>
  <c r="E17" i="2"/>
  <c r="I61" i="2"/>
  <c r="F61" i="2"/>
  <c r="E61" i="2"/>
  <c r="I83" i="2"/>
  <c r="F83" i="2"/>
  <c r="E83" i="2"/>
  <c r="I70" i="2"/>
  <c r="F70" i="2"/>
  <c r="E70" i="2"/>
  <c r="I75" i="2"/>
  <c r="I76" i="2"/>
  <c r="F76" i="2"/>
  <c r="F75" i="2"/>
  <c r="E76" i="2"/>
  <c r="E75" i="2"/>
  <c r="F53" i="2"/>
  <c r="E53" i="2"/>
  <c r="F67" i="2"/>
  <c r="E67" i="2"/>
  <c r="I84" i="2"/>
  <c r="F84" i="2"/>
  <c r="E84" i="2"/>
  <c r="I49" i="2"/>
  <c r="F49" i="2"/>
  <c r="E49" i="2"/>
  <c r="I66" i="2"/>
  <c r="F66" i="2"/>
  <c r="E66" i="2"/>
  <c r="I72" i="2"/>
  <c r="F72" i="2"/>
  <c r="E72" i="2"/>
  <c r="F43" i="2"/>
  <c r="E43" i="2"/>
  <c r="I21" i="2"/>
  <c r="F21" i="2"/>
  <c r="E21" i="2"/>
  <c r="I67" i="2"/>
  <c r="I68" i="2"/>
  <c r="E68" i="2"/>
  <c r="F68" i="2"/>
  <c r="I71" i="2"/>
  <c r="F71" i="2"/>
  <c r="E71" i="2"/>
  <c r="E69" i="2"/>
  <c r="F69" i="2"/>
  <c r="I69" i="2"/>
  <c r="E78" i="2"/>
  <c r="F78" i="2"/>
  <c r="I78" i="2"/>
  <c r="E52" i="2"/>
  <c r="F52" i="2"/>
  <c r="I52" i="2"/>
  <c r="E63" i="2"/>
  <c r="F63" i="2"/>
  <c r="F82" i="2"/>
  <c r="I82" i="2"/>
  <c r="I79" i="2"/>
  <c r="I74" i="2"/>
  <c r="F74" i="2"/>
  <c r="E74" i="2"/>
  <c r="E60" i="2"/>
  <c r="F60" i="2"/>
  <c r="I60" i="2"/>
  <c r="I53" i="2"/>
  <c r="I22" i="2"/>
  <c r="F22" i="2"/>
  <c r="E22" i="2"/>
  <c r="E44" i="2"/>
  <c r="F44" i="2"/>
  <c r="I44" i="2"/>
  <c r="I43" i="2"/>
  <c r="I77" i="2"/>
  <c r="F77" i="2"/>
  <c r="E77" i="2"/>
  <c r="F26" i="2"/>
  <c r="I26" i="2"/>
  <c r="I23" i="2"/>
  <c r="E18" i="2"/>
  <c r="F18" i="2"/>
  <c r="I18" i="2"/>
  <c r="E65" i="2"/>
  <c r="F65" i="2"/>
  <c r="I65" i="2"/>
  <c r="I63" i="2"/>
  <c r="F15" i="2"/>
  <c r="E51" i="2"/>
  <c r="F51" i="2"/>
  <c r="I51" i="2"/>
  <c r="E15" i="2"/>
  <c r="E87" i="2"/>
  <c r="F87" i="2"/>
  <c r="E73" i="2"/>
  <c r="F73" i="2"/>
  <c r="I73" i="2"/>
  <c r="E82" i="2"/>
  <c r="E79" i="2"/>
  <c r="F79" i="2"/>
  <c r="E16" i="2"/>
  <c r="F16" i="2"/>
  <c r="I16" i="2"/>
  <c r="I15" i="2"/>
  <c r="I87" i="2"/>
  <c r="E26" i="2"/>
  <c r="E23" i="2"/>
  <c r="F23" i="2"/>
  <c r="E85" i="2"/>
  <c r="F85" i="2"/>
  <c r="I85" i="2"/>
  <c r="E50" i="2"/>
  <c r="F50" i="2"/>
  <c r="I50" i="2"/>
</calcChain>
</file>

<file path=xl/sharedStrings.xml><?xml version="1.0" encoding="utf-8"?>
<sst xmlns="http://schemas.openxmlformats.org/spreadsheetml/2006/main" count="185" uniqueCount="103">
  <si>
    <t>DEVENGADO</t>
  </si>
  <si>
    <t>PAGADO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</si>
  <si>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</si>
  <si>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</si>
  <si>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</si>
  <si>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</si>
  <si>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</si>
  <si>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</si>
  <si>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</si>
  <si>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</si>
  <si>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</si>
  <si>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</si>
  <si>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</si>
  <si>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</si>
  <si>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</si>
  <si>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</si>
  <si>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</si>
  <si>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</si>
  <si>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</si>
  <si>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</si>
  <si>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</si>
  <si>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</si>
  <si>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</si>
  <si>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</si>
  <si>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</si>
  <si>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</si>
  <si>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</si>
  <si>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</si>
  <si>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</si>
  <si>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</si>
  <si>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</si>
  <si>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</si>
  <si>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</si>
  <si>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</si>
  <si>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</si>
  <si>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</si>
  <si>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</si>
  <si>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</si>
  <si>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</si>
  <si>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</si>
  <si>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</si>
  <si>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</si>
  <si>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</si>
  <si>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</si>
  <si>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</si>
  <si>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</si>
  <si>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</si>
  <si>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</si>
  <si>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</si>
  <si>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</si>
  <si>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</si>
  <si>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</si>
  <si>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</si>
  <si>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</si>
  <si>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</si>
  <si>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</si>
  <si>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</si>
  <si>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</si>
  <si>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</si>
  <si>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</si>
  <si>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</si>
  <si>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</si>
  <si>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</si>
  <si>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</si>
  <si>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</si>
  <si>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</si>
  <si>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</si>
  <si>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</si>
  <si>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Transferencias al Exterior</t>
  </si>
  <si>
    <t>Bajo protesta de decir verdad declaramos que los Estados Financieros y sus Notas son razonablemente correctos y responsabilidad del emisor.</t>
  </si>
  <si>
    <t>APROBADO</t>
  </si>
  <si>
    <t>ESTADO ANALÍTICO DEL EJERCICIO DEL PRESUPUESTO DE EGRESOS - LDF
 (CAPÍTULO Y CONCEPTO)</t>
  </si>
  <si>
    <t>I</t>
  </si>
  <si>
    <t>A</t>
  </si>
  <si>
    <t>Servicios Personales</t>
  </si>
  <si>
    <t>GASTO NO ETIQUETADO</t>
  </si>
  <si>
    <t>B</t>
  </si>
  <si>
    <t>C</t>
  </si>
  <si>
    <t>Servicios Generales</t>
  </si>
  <si>
    <t>Transferencias, Asignaciones, Subsidios y Otras Ayudas</t>
  </si>
  <si>
    <t>D</t>
  </si>
  <si>
    <t>E</t>
  </si>
  <si>
    <t>Bienes Muebles, Inmuebles e Intangibles</t>
  </si>
  <si>
    <t>Inversión Pública</t>
  </si>
  <si>
    <t>F</t>
  </si>
  <si>
    <t>Inversiones Financieras y Otras Provisiones</t>
  </si>
  <si>
    <t>G</t>
  </si>
  <si>
    <t>Participaciones y Aportaciones</t>
  </si>
  <si>
    <t>H</t>
  </si>
  <si>
    <t>Deuda Pública</t>
  </si>
  <si>
    <t>Apoyos Financieros</t>
  </si>
  <si>
    <t>TOTAL DE GASTO NO ETIQUETADO</t>
  </si>
  <si>
    <t>II</t>
  </si>
  <si>
    <t>GASTO  ETIQUETADO</t>
  </si>
  <si>
    <t>TOTAL DE GASTO  ETIQUETADO</t>
  </si>
  <si>
    <t>TOTAL DE EGRESOS</t>
  </si>
  <si>
    <t>Materiales y Suministros</t>
  </si>
  <si>
    <t>Concesión de Préstamos</t>
  </si>
  <si>
    <t>Adeudos de Ejercicios Fiscales Anteriores (ADEFAS)</t>
  </si>
  <si>
    <t>MUNICIPIO DE SAN PEDRO TLAQUEPAQUE</t>
  </si>
  <si>
    <t>TESORERIA MUNICIPAL</t>
  </si>
  <si>
    <t>CLASIFICACIÓN POR OBJETO DEL GASTO (CAPÍTULO Y CONCEPTO)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</si>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</sst>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6">
    <xf numFmtId="0" fontId="0" fillId="0" borderId="0" xfId="0"/>
    <xf numFmtId="42" fontId="0" fillId="0" borderId="0" xfId="0" applyNumberFormat="1"/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5" fillId="0" borderId="3" xfId="0" applyFont="1" applyBorder="1"/>
    <xf numFmtId="0" fontId="5" fillId="0" borderId="0" xfId="0" applyFont="1"/>
    <xf numFmtId="0" fontId="5" fillId="0" borderId="5" xfId="0" applyFont="1" applyBorder="1"/>
    <xf numFmtId="0" fontId="5" fillId="0" borderId="1" xfId="0" applyFont="1" applyBorder="1"/>
    <xf numFmtId="0" fontId="5" fillId="0" borderId="3" xfId="0" applyFont="1" applyBorder="1" applyAlignment="1">
      <alignment wrapText="1"/>
    </xf>
    <xf numFmtId="42" fontId="4" fillId="2" borderId="3" xfId="0" applyNumberFormat="1" applyFont="1" applyFill="1" applyBorder="1" applyAlignment="1">
      <alignment horizontal="center" vertical="center" wrapText="1"/>
    </xf>
    <xf numFmtId="42" fontId="4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/>
    </xf>
    <xf numFmtId="0" fontId="6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8" xfId="0" applyFont="1" applyFill="1" applyBorder="1"/>
    <xf numFmtId="44" fontId="3" fillId="5" borderId="27" xfId="1" applyFont="1" applyFill="1" applyBorder="1"/>
    <xf numFmtId="44" fontId="3" fillId="5" borderId="28" xfId="1" applyFont="1" applyFill="1" applyBorder="1"/>
    <xf numFmtId="44" fontId="3" fillId="5" borderId="29" xfId="1" applyFont="1" applyFill="1" applyBorder="1"/>
    <xf numFmtId="0" fontId="3" fillId="5" borderId="29" xfId="0" applyFont="1" applyFill="1" applyBorder="1" applyAlignment="1">
      <alignment horizontal="right"/>
    </xf>
    <xf numFmtId="0" fontId="0" fillId="6" borderId="0" xfId="0" applyFill="1"/>
    <xf numFmtId="0" fontId="5" fillId="6" borderId="0" xfId="0" applyFont="1" applyFill="1"/>
    <xf numFmtId="0" fontId="0" fillId="6" borderId="0" xfId="0" applyFill="1" applyAlignment="1">
      <alignment horizontal="center"/>
    </xf>
    <xf numFmtId="0" fontId="7" fillId="6" borderId="0" xfId="0" applyFont="1" applyFill="1" applyAlignment="1">
      <alignment horizontal="center" wrapText="1"/>
    </xf>
    <xf numFmtId="42" fontId="0" fillId="6" borderId="0" xfId="0" applyNumberFormat="1" applyFill="1"/>
    <xf numFmtId="0" fontId="4" fillId="6" borderId="20" xfId="0" applyFont="1" applyFill="1" applyBorder="1" applyAlignment="1">
      <alignment horizontal="center" vertical="center" wrapText="1"/>
    </xf>
    <xf numFmtId="0" fontId="3" fillId="6" borderId="16" xfId="0" applyFont="1" applyFill="1" applyBorder="1"/>
    <xf numFmtId="0" fontId="3" fillId="6" borderId="0" xfId="0" applyFont="1" applyFill="1" applyAlignment="1">
      <alignment horizontal="right"/>
    </xf>
    <xf numFmtId="44" fontId="3" fillId="6" borderId="0" xfId="1" applyFont="1" applyFill="1" applyBorder="1"/>
    <xf numFmtId="44" fontId="3" fillId="6" borderId="26" xfId="1" applyFont="1" applyFill="1" applyBorder="1"/>
    <xf numFmtId="0" fontId="8" fillId="6" borderId="0" xfId="0" applyFont="1" applyFill="1"/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 wrapText="1"/>
    </xf>
    <xf numFmtId="42" fontId="4" fillId="6" borderId="2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/>
    </xf>
    <xf numFmtId="42" fontId="4" fillId="6" borderId="33" xfId="0" applyNumberFormat="1" applyFont="1" applyFill="1" applyBorder="1" applyAlignment="1">
      <alignment horizontal="center" vertical="center" wrapText="1"/>
    </xf>
    <xf numFmtId="0" fontId="3" fillId="5" borderId="34" xfId="0" applyFont="1" applyFill="1" applyBorder="1"/>
    <xf numFmtId="164" fontId="4" fillId="2" borderId="35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42" fontId="4" fillId="6" borderId="6" xfId="0" applyNumberFormat="1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164" fontId="4" fillId="2" borderId="32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/>
    </xf>
    <xf numFmtId="42" fontId="4" fillId="6" borderId="31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42" fontId="4" fillId="6" borderId="36" xfId="0" applyNumberFormat="1" applyFont="1" applyFill="1" applyBorder="1" applyAlignment="1">
      <alignment horizontal="center" vertical="center" wrapText="1"/>
    </xf>
    <xf numFmtId="42" fontId="4" fillId="6" borderId="9" xfId="0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vertical="center"/>
    </xf>
    <xf numFmtId="44" fontId="3" fillId="2" borderId="30" xfId="1" applyFont="1" applyFill="1" applyBorder="1" applyAlignment="1">
      <alignment vertical="center"/>
    </xf>
    <xf numFmtId="44" fontId="3" fillId="2" borderId="32" xfId="1" applyFont="1" applyFill="1" applyBorder="1" applyAlignment="1">
      <alignment vertical="center"/>
    </xf>
    <xf numFmtId="44" fontId="2" fillId="0" borderId="1" xfId="1" applyFont="1" applyFill="1" applyBorder="1" applyAlignment="1" applyProtection="1">
      <alignment vertical="center" wrapText="1"/>
      <protection locked="0"/>
    </xf>
    <xf numFmtId="44" fontId="2" fillId="3" borderId="19" xfId="1" applyFont="1" applyFill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3" fillId="3" borderId="19" xfId="1" applyFont="1" applyFill="1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44" fontId="3" fillId="2" borderId="19" xfId="1" applyFont="1" applyFill="1" applyBorder="1" applyAlignment="1">
      <alignment vertical="center"/>
    </xf>
    <xf numFmtId="44" fontId="3" fillId="3" borderId="1" xfId="1" applyFont="1" applyFill="1" applyBorder="1" applyAlignment="1">
      <alignment horizontal="center"/>
    </xf>
    <xf numFmtId="44" fontId="0" fillId="0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1" applyFont="1" applyFill="1" applyBorder="1" applyAlignment="1">
      <alignment horizontal="center"/>
    </xf>
    <xf numFmtId="44" fontId="3" fillId="2" borderId="30" xfId="1" applyFont="1" applyFill="1" applyBorder="1" applyAlignment="1">
      <alignment horizontal="center"/>
    </xf>
    <xf numFmtId="44" fontId="3" fillId="3" borderId="1" xfId="1" applyFont="1" applyFill="1" applyBorder="1" applyAlignment="1">
      <alignment horizontal="left"/>
    </xf>
    <xf numFmtId="44" fontId="5" fillId="0" borderId="0" xfId="1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2" fontId="4" fillId="2" borderId="15" xfId="0" applyNumberFormat="1" applyFont="1" applyFill="1" applyBorder="1" applyAlignment="1">
      <alignment horizontal="center" vertical="center" wrapText="1"/>
    </xf>
    <xf numFmtId="42" fontId="4" fillId="2" borderId="17" xfId="0" applyNumberFormat="1" applyFont="1" applyFill="1" applyBorder="1" applyAlignment="1">
      <alignment horizontal="center" vertical="center" wrapText="1"/>
    </xf>
    <xf numFmtId="42" fontId="6" fillId="2" borderId="12" xfId="0" applyNumberFormat="1" applyFont="1" applyFill="1" applyBorder="1" applyAlignment="1">
      <alignment horizontal="center"/>
    </xf>
    <xf numFmtId="42" fontId="6" fillId="2" borderId="13" xfId="0" applyNumberFormat="1" applyFont="1" applyFill="1" applyBorder="1" applyAlignment="1">
      <alignment horizontal="center"/>
    </xf>
    <xf numFmtId="42" fontId="6" fillId="2" borderId="14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165" fontId="7" fillId="6" borderId="0" xfId="4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left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/>
    </xf>
    <xf numFmtId="42" fontId="6" fillId="6" borderId="0" xfId="0" applyNumberFormat="1" applyFont="1" applyFill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7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5DAF2-82FB-4D8C-949B-DC436AE97E07}">
  <sheetPr>
    <pageSetUpPr fitToPage="1"/>
  </sheetPr>
  <dimension ref="A1:W176"/>
  <sheetViews>
    <sheetView tabSelected="1" zoomScale="85" zoomScaleNormal="85" workbookViewId="0">
      <selection activeCell="B7" sqref="B7:I7"/>
    </sheetView>
  </sheetViews>
  <sheetFormatPr baseColWidth="10" defaultRowHeight="15" x14ac:dyDescent="0.25"/>
  <cols>
    <col min="1" max="1" width="10.28515625" style="25" customWidth="1"/>
    <col min="2" max="2" width="3.140625" style="2" customWidth="1"/>
    <col min="3" max="3" width="55.85546875" customWidth="1"/>
    <col min="4" max="4" width="17.5703125" style="1" customWidth="1"/>
    <col min="5" max="5" width="16" style="1" customWidth="1"/>
    <col min="6" max="6" width="18.85546875" style="1" bestFit="1" customWidth="1"/>
    <col min="7" max="7" width="17.85546875" style="1" customWidth="1"/>
    <col min="8" max="8" width="17.42578125" style="1" customWidth="1"/>
    <col min="9" max="9" width="18.85546875" style="1" bestFit="1" customWidth="1"/>
    <col min="10" max="12" width="11.42578125" style="25"/>
    <col min="13" max="13" width="11.85546875" bestFit="1" customWidth="1"/>
    <col min="17" max="17" width="11.42578125" customWidth="1"/>
    <col min="18" max="18" width="18.85546875" bestFit="1" customWidth="1"/>
  </cols>
  <sheetData>
    <row r="1" spans="1:23" x14ac:dyDescent="0.25">
      <c r="B1" s="87"/>
      <c r="C1" s="87"/>
      <c r="D1" s="87"/>
      <c r="E1" s="87"/>
      <c r="F1" s="87"/>
      <c r="G1" s="87"/>
      <c r="H1" s="87"/>
      <c r="I1" s="87"/>
      <c r="K1"/>
      <c r="L1"/>
    </row>
    <row r="2" spans="1:23" x14ac:dyDescent="0.25">
      <c r="B2" s="87" t="s">
        <v>99</v>
      </c>
      <c r="C2" s="87"/>
      <c r="D2" s="87"/>
      <c r="E2" s="87"/>
      <c r="F2" s="87"/>
      <c r="G2" s="87"/>
      <c r="H2" s="87"/>
      <c r="I2" s="87"/>
      <c r="K2"/>
      <c r="L2"/>
    </row>
    <row r="3" spans="1:23" x14ac:dyDescent="0.25">
      <c r="B3" s="87" t="s">
        <v>100</v>
      </c>
      <c r="C3" s="87"/>
      <c r="D3" s="87"/>
      <c r="E3" s="87"/>
      <c r="F3" s="87"/>
      <c r="G3" s="87"/>
      <c r="H3" s="87"/>
      <c r="I3" s="87"/>
      <c r="K3"/>
      <c r="L3"/>
    </row>
    <row r="4" spans="1:23" s="25" customFormat="1" x14ac:dyDescent="0.25">
      <c r="B4" s="93" t="s">
        <v>71</v>
      </c>
      <c r="C4" s="94"/>
      <c r="D4" s="94"/>
      <c r="E4" s="94"/>
      <c r="F4" s="94"/>
      <c r="G4" s="94"/>
      <c r="H4" s="94"/>
      <c r="I4" s="94"/>
      <c r="M4"/>
      <c r="N4"/>
      <c r="O4"/>
      <c r="P4"/>
      <c r="Q4"/>
      <c r="R4"/>
      <c r="S4"/>
      <c r="T4"/>
      <c r="U4"/>
      <c r="V4"/>
      <c r="W4"/>
    </row>
    <row r="5" spans="1:23" s="25" customFormat="1" x14ac:dyDescent="0.25">
      <c r="B5" s="28"/>
      <c r="C5" s="94" t="s">
        <v>101</v>
      </c>
      <c r="D5" s="94"/>
      <c r="E5" s="94"/>
      <c r="F5" s="94"/>
      <c r="G5" s="94"/>
      <c r="H5" s="94"/>
      <c r="I5" s="94"/>
      <c r="M5"/>
      <c r="N5"/>
      <c r="O5"/>
      <c r="P5"/>
      <c r="Q5"/>
      <c r="R5"/>
      <c r="S5"/>
      <c r="T5"/>
      <c r="U5"/>
      <c r="V5"/>
      <c r="W5"/>
    </row>
    <row r="6" spans="1:23" x14ac:dyDescent="0.25">
      <c r="B6" s="87" t="s">
        <v>102</v>
      </c>
      <c r="C6" s="87"/>
      <c r="D6" s="87"/>
      <c r="E6" s="87"/>
      <c r="F6" s="87"/>
      <c r="G6" s="87"/>
      <c r="H6" s="87"/>
      <c r="I6" s="87"/>
      <c r="K6"/>
      <c r="L6"/>
    </row>
    <row r="7" spans="1:23" s="25" customFormat="1" ht="15.75" x14ac:dyDescent="0.25">
      <c r="B7" s="95"/>
      <c r="C7" s="95"/>
      <c r="D7" s="95"/>
      <c r="E7" s="95"/>
      <c r="F7" s="95"/>
      <c r="G7" s="95"/>
      <c r="H7" s="95"/>
      <c r="I7" s="95"/>
      <c r="M7"/>
      <c r="N7"/>
      <c r="O7"/>
      <c r="P7"/>
      <c r="Q7"/>
      <c r="R7"/>
      <c r="S7"/>
      <c r="T7"/>
      <c r="U7"/>
      <c r="V7"/>
      <c r="W7"/>
    </row>
    <row r="8" spans="1:23" s="25" customFormat="1" ht="15.75" thickBot="1" x14ac:dyDescent="0.3">
      <c r="B8" s="27"/>
      <c r="D8" s="29"/>
      <c r="E8" s="29"/>
      <c r="F8" s="29"/>
      <c r="G8" s="29"/>
      <c r="H8" s="29"/>
      <c r="I8" s="29"/>
      <c r="M8"/>
      <c r="N8"/>
      <c r="O8"/>
      <c r="P8"/>
      <c r="Q8"/>
      <c r="R8"/>
      <c r="S8"/>
      <c r="T8"/>
      <c r="U8"/>
      <c r="V8"/>
      <c r="W8"/>
    </row>
    <row r="9" spans="1:23" ht="15.75" x14ac:dyDescent="0.25">
      <c r="B9" s="73" t="s">
        <v>65</v>
      </c>
      <c r="C9" s="74"/>
      <c r="D9" s="79" t="s">
        <v>64</v>
      </c>
      <c r="E9" s="80"/>
      <c r="F9" s="80"/>
      <c r="G9" s="80"/>
      <c r="H9" s="81"/>
      <c r="I9" s="77" t="s">
        <v>66</v>
      </c>
    </row>
    <row r="10" spans="1:23" ht="24" x14ac:dyDescent="0.25">
      <c r="B10" s="75"/>
      <c r="C10" s="76"/>
      <c r="D10" s="12" t="s">
        <v>70</v>
      </c>
      <c r="E10" s="3" t="s">
        <v>2</v>
      </c>
      <c r="F10" s="3" t="s">
        <v>63</v>
      </c>
      <c r="G10" s="3" t="s">
        <v>0</v>
      </c>
      <c r="H10" s="13" t="s">
        <v>1</v>
      </c>
      <c r="I10" s="78"/>
    </row>
    <row r="11" spans="1:23" x14ac:dyDescent="0.25">
      <c r="B11" s="75"/>
      <c r="C11" s="76"/>
      <c r="D11" s="47">
        <v>1</v>
      </c>
      <c r="E11" s="48">
        <v>2</v>
      </c>
      <c r="F11" s="48" t="s">
        <v>62</v>
      </c>
      <c r="G11" s="48">
        <v>4</v>
      </c>
      <c r="H11" s="48">
        <v>5</v>
      </c>
      <c r="I11" s="52" t="s">
        <v>67</v>
      </c>
    </row>
    <row r="12" spans="1:23" s="25" customFormat="1" ht="5.25" customHeight="1" x14ac:dyDescent="0.25">
      <c r="B12" s="30"/>
      <c r="C12" s="51"/>
      <c r="D12" s="45"/>
      <c r="E12" s="45"/>
      <c r="F12" s="45"/>
      <c r="G12" s="45"/>
      <c r="H12" s="45"/>
      <c r="I12" s="54"/>
      <c r="M12"/>
      <c r="N12"/>
      <c r="O12"/>
      <c r="P12"/>
      <c r="Q12"/>
      <c r="R12"/>
      <c r="S12"/>
      <c r="T12"/>
      <c r="U12"/>
      <c r="V12"/>
      <c r="W12"/>
    </row>
    <row r="13" spans="1:23" ht="5.25" customHeight="1" x14ac:dyDescent="0.25">
      <c r="B13" s="55"/>
      <c r="C13" s="49"/>
      <c r="D13" s="50"/>
      <c r="E13" s="50"/>
      <c r="F13" s="50"/>
      <c r="G13" s="50"/>
      <c r="H13" s="50"/>
      <c r="I13" s="56"/>
    </row>
    <row r="14" spans="1:23" ht="15.75" x14ac:dyDescent="0.25">
      <c r="B14" s="53" t="s">
        <v>72</v>
      </c>
      <c r="C14" s="88" t="s">
        <v>75</v>
      </c>
      <c r="D14" s="88"/>
      <c r="E14" s="88"/>
      <c r="F14" s="88"/>
      <c r="G14" s="88"/>
      <c r="H14" s="88"/>
      <c r="I14" s="89"/>
    </row>
    <row r="15" spans="1:23" x14ac:dyDescent="0.25">
      <c r="B15" s="16" t="s">
        <v>73</v>
      </c>
      <c r="C15" s="4" t="s">
        <v>74</v>
      </c>
      <c r="D15" s="58">
        <f>SUM(D16:D22)</f>
        <v>887752141.43000484</v>
      </c>
      <c r="E15" s="67">
        <f ca="1">SUM(E16:E22)</f>
        <v>10132730.859999999</v>
      </c>
      <c r="F15" s="67">
        <f t="shared" ref="F15:F78" ca="1" si="0">D15+E15</f>
        <v>897884872.29000485</v>
      </c>
      <c r="G15" s="58">
        <f>SUM(G16:G22)</f>
        <v>523828479.31000066</v>
      </c>
      <c r="H15" s="58">
        <f>SUM(H16:H22)</f>
        <v>523828479.31000066</v>
      </c>
      <c r="I15" s="58">
        <f t="shared" ref="I15" ca="1" si="1">SUM(I16:I22)</f>
        <v>551231483.17000449</v>
      </c>
    </row>
    <row r="16" spans="1:23" s="8" customFormat="1" ht="15.75" x14ac:dyDescent="0.25">
      <c r="A16" s="26"/>
      <c r="B16" s="36"/>
      <c r="C16" s="7" t="s">
        <v>3</v>
      </c>
      <c r="D16" s="61">
        <v>434820628.97000074</v>
      </c>
      <c r="E16" s="68">
        <f ca="1">'EAEPE COG LDF-Real'!E16</f>
        <v>0</v>
      </c>
      <c r="F16" s="69">
        <f t="shared" ca="1" si="0"/>
        <v>434820628.97000074</v>
      </c>
      <c r="G16" s="61">
        <v>274794993.30999988</v>
      </c>
      <c r="H16" s="61">
        <v>274794993.30999988</v>
      </c>
      <c r="I16" s="62">
        <f t="shared" ref="I16:I78" ca="1" si="2">F16-G16</f>
        <v>251132517.93000087</v>
      </c>
      <c r="J16" s="26"/>
      <c r="K16" s="26"/>
      <c r="L16" s="26"/>
      <c r="M16"/>
      <c r="N16"/>
      <c r="O16"/>
      <c r="P16"/>
      <c r="Q16"/>
      <c r="R16"/>
      <c r="S16"/>
      <c r="T16"/>
      <c r="U16"/>
      <c r="V16"/>
      <c r="W16"/>
    </row>
    <row r="17" spans="1:23" s="8" customFormat="1" ht="15.75" x14ac:dyDescent="0.25">
      <c r="A17" s="26"/>
      <c r="B17" s="37"/>
      <c r="C17" s="7" t="s">
        <v>4</v>
      </c>
      <c r="D17" s="61">
        <v>59000000.000000171</v>
      </c>
      <c r="E17" s="68">
        <f ca="1">'EAEPE COG LDF-Real'!E17</f>
        <v>0</v>
      </c>
      <c r="F17" s="69">
        <f t="shared" ca="1" si="0"/>
        <v>59000000.000000171</v>
      </c>
      <c r="G17" s="61">
        <v>44999260.159999892</v>
      </c>
      <c r="H17" s="61">
        <v>44999260.159999892</v>
      </c>
      <c r="I17" s="62">
        <f t="shared" ca="1" si="2"/>
        <v>29699586.970000211</v>
      </c>
      <c r="J17" s="26"/>
      <c r="K17" s="26"/>
      <c r="L17" s="26"/>
      <c r="M17"/>
      <c r="N17"/>
      <c r="O17"/>
      <c r="P17"/>
      <c r="Q17"/>
      <c r="R17"/>
      <c r="S17"/>
      <c r="T17"/>
      <c r="U17"/>
      <c r="V17"/>
      <c r="W17"/>
    </row>
    <row r="18" spans="1:23" s="8" customFormat="1" ht="15.75" x14ac:dyDescent="0.25">
      <c r="A18" s="26"/>
      <c r="B18" s="37"/>
      <c r="C18" s="7" t="s">
        <v>5</v>
      </c>
      <c r="D18" s="61">
        <v>125170831.15000011</v>
      </c>
      <c r="E18" s="68">
        <f ca="1">'EAEPE COG LDF-Real'!E18</f>
        <v>0</v>
      </c>
      <c r="F18" s="69">
        <f t="shared" ca="1" si="0"/>
        <v>125170831.15000011</v>
      </c>
      <c r="G18" s="61">
        <v>35158828.719999999</v>
      </c>
      <c r="H18" s="61">
        <v>35158828.719999999</v>
      </c>
      <c r="I18" s="62">
        <f t="shared" ca="1" si="2"/>
        <v>100246259.24000011</v>
      </c>
      <c r="J18" s="26"/>
      <c r="K18" s="26"/>
      <c r="L18" s="26"/>
      <c r="M18"/>
      <c r="N18"/>
      <c r="O18"/>
      <c r="P18"/>
      <c r="Q18"/>
      <c r="R18"/>
      <c r="S18"/>
      <c r="T18"/>
      <c r="U18"/>
      <c r="V18"/>
      <c r="W18"/>
    </row>
    <row r="19" spans="1:23" s="8" customFormat="1" ht="15.75" x14ac:dyDescent="0.25">
      <c r="A19" s="26"/>
      <c r="B19" s="37"/>
      <c r="C19" s="7" t="s">
        <v>6</v>
      </c>
      <c r="D19" s="61">
        <v>131120107.25000004</v>
      </c>
      <c r="E19" s="68">
        <v>0.41000000014901161</v>
      </c>
      <c r="F19" s="69">
        <f t="shared" si="0"/>
        <v>131120107.66000004</v>
      </c>
      <c r="G19" s="61">
        <v>82380161.770000011</v>
      </c>
      <c r="H19" s="61">
        <v>82380161.770000011</v>
      </c>
      <c r="I19" s="62">
        <f t="shared" si="2"/>
        <v>48739945.89000003</v>
      </c>
      <c r="J19" s="26"/>
      <c r="K19" s="26"/>
      <c r="L19" s="26"/>
      <c r="M19"/>
      <c r="N19"/>
      <c r="O19"/>
      <c r="P19"/>
      <c r="Q19"/>
      <c r="R19"/>
      <c r="S19"/>
      <c r="T19"/>
      <c r="U19"/>
      <c r="V19"/>
      <c r="W19"/>
    </row>
    <row r="20" spans="1:23" s="8" customFormat="1" ht="15.75" x14ac:dyDescent="0.25">
      <c r="A20" s="26"/>
      <c r="B20" s="37"/>
      <c r="C20" s="7" t="s">
        <v>7</v>
      </c>
      <c r="D20" s="61">
        <v>137640574.06000379</v>
      </c>
      <c r="E20" s="68">
        <v>10132730.449999999</v>
      </c>
      <c r="F20" s="69">
        <f t="shared" si="0"/>
        <v>147773304.51000378</v>
      </c>
      <c r="G20" s="61">
        <v>86495235.350000858</v>
      </c>
      <c r="H20" s="61">
        <v>86495235.350000858</v>
      </c>
      <c r="I20" s="62">
        <f t="shared" si="2"/>
        <v>61278069.160002917</v>
      </c>
      <c r="J20" s="26"/>
      <c r="K20" s="26"/>
      <c r="L20" s="26"/>
      <c r="M20"/>
      <c r="N20"/>
      <c r="O20"/>
      <c r="P20"/>
      <c r="Q20"/>
      <c r="R20"/>
      <c r="S20"/>
      <c r="T20"/>
      <c r="U20"/>
      <c r="V20"/>
      <c r="W20"/>
    </row>
    <row r="21" spans="1:23" s="8" customFormat="1" ht="15.75" x14ac:dyDescent="0.25">
      <c r="A21" s="26"/>
      <c r="B21" s="37"/>
      <c r="C21" s="7" t="s">
        <v>8</v>
      </c>
      <c r="D21" s="61"/>
      <c r="E21" s="68">
        <f ca="1">'EAEPE COG LDF-Real'!E21</f>
        <v>0</v>
      </c>
      <c r="F21" s="69">
        <f t="shared" ca="1" si="0"/>
        <v>0</v>
      </c>
      <c r="G21" s="61">
        <v>0</v>
      </c>
      <c r="H21" s="61">
        <v>0</v>
      </c>
      <c r="I21" s="62">
        <f t="shared" ca="1" si="2"/>
        <v>0</v>
      </c>
      <c r="J21" s="26"/>
      <c r="K21" s="26"/>
      <c r="L21" s="26"/>
      <c r="M21"/>
      <c r="N21"/>
      <c r="O21"/>
      <c r="P21"/>
      <c r="Q21"/>
      <c r="R21"/>
      <c r="S21"/>
      <c r="T21"/>
      <c r="U21"/>
      <c r="V21"/>
      <c r="W21"/>
    </row>
    <row r="22" spans="1:23" s="8" customFormat="1" ht="15.75" x14ac:dyDescent="0.25">
      <c r="A22" s="26"/>
      <c r="B22" s="38"/>
      <c r="C22" s="7" t="s">
        <v>9</v>
      </c>
      <c r="D22" s="61"/>
      <c r="E22" s="68">
        <f ca="1">'EAEPE COG LDF-Real'!E22</f>
        <v>0</v>
      </c>
      <c r="F22" s="69">
        <f t="shared" ca="1" si="0"/>
        <v>0</v>
      </c>
      <c r="G22" s="61">
        <v>0</v>
      </c>
      <c r="H22" s="61">
        <v>0</v>
      </c>
      <c r="I22" s="62">
        <f t="shared" ca="1" si="2"/>
        <v>0</v>
      </c>
      <c r="J22" s="26"/>
      <c r="K22" s="26"/>
      <c r="L22" s="26"/>
      <c r="M22"/>
      <c r="N22"/>
      <c r="O22"/>
      <c r="P22"/>
      <c r="Q22"/>
      <c r="R22"/>
      <c r="S22"/>
      <c r="T22"/>
      <c r="U22"/>
      <c r="V22"/>
      <c r="W22"/>
    </row>
    <row r="23" spans="1:23" x14ac:dyDescent="0.25">
      <c r="B23" s="16" t="s">
        <v>76</v>
      </c>
      <c r="C23" s="4" t="s">
        <v>96</v>
      </c>
      <c r="D23" s="58">
        <f>SUM(D24:D32)</f>
        <v>236488378.98999998</v>
      </c>
      <c r="E23" s="67">
        <f ca="1">SUM(E24:E32)</f>
        <v>8812447.9099999666</v>
      </c>
      <c r="F23" s="67">
        <f t="shared" ca="1" si="0"/>
        <v>245300826.89999995</v>
      </c>
      <c r="G23" s="71">
        <f>SUM(G24:G32)</f>
        <v>183347449.04999998</v>
      </c>
      <c r="H23" s="71">
        <f>SUM(H24:H32)</f>
        <v>181322486.73999998</v>
      </c>
      <c r="I23" s="58">
        <f ca="1">SUM(I24:I32)</f>
        <v>166588679.96999997</v>
      </c>
    </row>
    <row r="24" spans="1:23" s="8" customFormat="1" ht="31.5" x14ac:dyDescent="0.25">
      <c r="A24" s="26"/>
      <c r="B24" s="39"/>
      <c r="C24" s="11" t="s">
        <v>10</v>
      </c>
      <c r="D24" s="61">
        <v>17249423.819999963</v>
      </c>
      <c r="E24" s="68">
        <v>8047331.0199999968</v>
      </c>
      <c r="F24" s="69">
        <f t="shared" si="0"/>
        <v>25296754.839999959</v>
      </c>
      <c r="G24" s="61">
        <v>25311626.689999994</v>
      </c>
      <c r="H24" s="61">
        <v>25192071.979999993</v>
      </c>
      <c r="I24" s="62">
        <f t="shared" si="2"/>
        <v>-14871.850000035018</v>
      </c>
      <c r="J24" s="26"/>
      <c r="K24" s="26"/>
      <c r="L24" s="26"/>
      <c r="M24"/>
      <c r="N24"/>
      <c r="O24"/>
      <c r="P24"/>
      <c r="Q24"/>
      <c r="R24"/>
      <c r="S24"/>
      <c r="T24"/>
      <c r="U24"/>
      <c r="V24"/>
      <c r="W24"/>
    </row>
    <row r="25" spans="1:23" s="8" customFormat="1" ht="15.75" x14ac:dyDescent="0.25">
      <c r="A25" s="26"/>
      <c r="B25" s="40"/>
      <c r="C25" s="7" t="s">
        <v>11</v>
      </c>
      <c r="D25" s="61">
        <v>2116020.1000000024</v>
      </c>
      <c r="E25" s="68">
        <v>1003703.6599999998</v>
      </c>
      <c r="F25" s="69">
        <f t="shared" si="0"/>
        <v>3119723.7600000021</v>
      </c>
      <c r="G25" s="61">
        <v>3229873.0299999993</v>
      </c>
      <c r="H25" s="61">
        <v>3216417.0299999993</v>
      </c>
      <c r="I25" s="62">
        <f t="shared" si="2"/>
        <v>-110149.26999999722</v>
      </c>
      <c r="J25" s="26"/>
      <c r="K25" s="26"/>
      <c r="L25" s="26"/>
      <c r="M25"/>
      <c r="N25"/>
      <c r="O25"/>
      <c r="P25"/>
      <c r="Q25"/>
      <c r="R25"/>
      <c r="S25"/>
      <c r="T25"/>
      <c r="U25"/>
      <c r="V25"/>
      <c r="W25"/>
    </row>
    <row r="26" spans="1:23" s="8" customFormat="1" ht="15.75" x14ac:dyDescent="0.25">
      <c r="A26" s="26"/>
      <c r="B26" s="40"/>
      <c r="C26" s="7" t="s">
        <v>12</v>
      </c>
      <c r="D26" s="63"/>
      <c r="E26" s="68">
        <f ca="1">'EAEPE COG LDF-Real'!E26</f>
        <v>0</v>
      </c>
      <c r="F26" s="69">
        <f t="shared" ca="1" si="0"/>
        <v>0</v>
      </c>
      <c r="G26" s="72">
        <v>0</v>
      </c>
      <c r="H26" s="72">
        <v>0</v>
      </c>
      <c r="I26" s="62">
        <f ca="1">F26-G27</f>
        <v>0</v>
      </c>
      <c r="J26" s="26"/>
      <c r="K26" s="26"/>
      <c r="L26" s="26"/>
      <c r="M26"/>
      <c r="N26"/>
      <c r="O26"/>
      <c r="P26"/>
      <c r="Q26"/>
      <c r="R26"/>
      <c r="S26"/>
      <c r="T26"/>
      <c r="U26"/>
      <c r="V26"/>
      <c r="W26"/>
    </row>
    <row r="27" spans="1:23" s="8" customFormat="1" ht="15.75" x14ac:dyDescent="0.25">
      <c r="A27" s="26"/>
      <c r="B27" s="40"/>
      <c r="C27" s="7" t="s">
        <v>13</v>
      </c>
      <c r="D27" s="61">
        <v>60909387.649999984</v>
      </c>
      <c r="E27" s="68">
        <v>6514810.3700000094</v>
      </c>
      <c r="F27" s="69">
        <f t="shared" si="0"/>
        <v>67424198.019999996</v>
      </c>
      <c r="G27" s="63">
        <v>50850564.280000016</v>
      </c>
      <c r="H27" s="63">
        <v>50349129.920000009</v>
      </c>
      <c r="I27" s="62">
        <f>F27--G28</f>
        <v>73006178.949999988</v>
      </c>
      <c r="J27" s="26"/>
      <c r="K27" s="26"/>
      <c r="L27" s="26"/>
      <c r="M27"/>
      <c r="N27"/>
      <c r="O27"/>
      <c r="P27"/>
      <c r="Q27"/>
      <c r="R27"/>
      <c r="S27"/>
      <c r="T27"/>
      <c r="U27"/>
      <c r="V27"/>
      <c r="W27"/>
    </row>
    <row r="28" spans="1:23" s="8" customFormat="1" ht="15.75" x14ac:dyDescent="0.25">
      <c r="A28" s="26"/>
      <c r="B28" s="40"/>
      <c r="C28" s="7" t="s">
        <v>14</v>
      </c>
      <c r="D28" s="61">
        <v>14158202.519999998</v>
      </c>
      <c r="E28" s="68">
        <v>-264815.47000000032</v>
      </c>
      <c r="F28" s="69">
        <f t="shared" si="0"/>
        <v>13893387.049999997</v>
      </c>
      <c r="G28" s="61">
        <v>5581980.9299999997</v>
      </c>
      <c r="H28" s="61">
        <v>5548221.7299999995</v>
      </c>
      <c r="I28" s="62">
        <f>F28-G28</f>
        <v>8311406.1199999973</v>
      </c>
      <c r="J28" s="26"/>
      <c r="K28" s="26"/>
      <c r="L28" s="26"/>
      <c r="M28"/>
      <c r="N28"/>
      <c r="O28"/>
      <c r="P28"/>
      <c r="Q28"/>
      <c r="R28"/>
      <c r="S28"/>
      <c r="T28"/>
      <c r="U28"/>
      <c r="V28"/>
      <c r="W28"/>
    </row>
    <row r="29" spans="1:23" s="8" customFormat="1" ht="15.75" x14ac:dyDescent="0.25">
      <c r="A29" s="26"/>
      <c r="B29" s="40"/>
      <c r="C29" s="7" t="s">
        <v>15</v>
      </c>
      <c r="D29" s="61">
        <v>112045513.87000002</v>
      </c>
      <c r="E29" s="68">
        <v>-9722409.1500000358</v>
      </c>
      <c r="F29" s="69">
        <f t="shared" si="0"/>
        <v>102323104.71999998</v>
      </c>
      <c r="G29" s="61">
        <v>77388878.709999979</v>
      </c>
      <c r="H29" s="61">
        <v>77387069.10999997</v>
      </c>
      <c r="I29" s="62">
        <f>F29-G29</f>
        <v>24934226.010000005</v>
      </c>
      <c r="J29" s="26"/>
      <c r="K29" s="26"/>
      <c r="L29" s="26"/>
      <c r="M29"/>
      <c r="N29"/>
      <c r="O29"/>
      <c r="P29"/>
      <c r="Q29"/>
      <c r="R29"/>
      <c r="S29"/>
      <c r="T29"/>
      <c r="U29"/>
      <c r="V29"/>
      <c r="W29"/>
    </row>
    <row r="30" spans="1:23" s="8" customFormat="1" ht="15.75" x14ac:dyDescent="0.25">
      <c r="A30" s="26"/>
      <c r="B30" s="40"/>
      <c r="C30" s="7" t="s">
        <v>16</v>
      </c>
      <c r="D30" s="61">
        <v>11709387.809999999</v>
      </c>
      <c r="E30" s="68">
        <v>-1865535.6600000008</v>
      </c>
      <c r="F30" s="69">
        <f t="shared" si="0"/>
        <v>9843852.1499999985</v>
      </c>
      <c r="G30" s="61">
        <v>3337222.5899999994</v>
      </c>
      <c r="H30" s="61">
        <v>3337222.5899999994</v>
      </c>
      <c r="I30" s="62">
        <f>F30-G30</f>
        <v>6506629.5599999987</v>
      </c>
      <c r="J30" s="26"/>
      <c r="K30" s="26"/>
      <c r="L30" s="26"/>
      <c r="M30"/>
      <c r="N30"/>
      <c r="O30"/>
      <c r="P30"/>
      <c r="Q30"/>
      <c r="R30"/>
      <c r="S30"/>
      <c r="T30"/>
      <c r="U30"/>
      <c r="V30"/>
      <c r="W30"/>
    </row>
    <row r="31" spans="1:23" s="8" customFormat="1" ht="15.75" x14ac:dyDescent="0.25">
      <c r="A31" s="26"/>
      <c r="B31" s="40"/>
      <c r="C31" s="7" t="s">
        <v>17</v>
      </c>
      <c r="D31" s="61">
        <v>1419550.9000000004</v>
      </c>
      <c r="E31" s="68">
        <v>1106133.3999999994</v>
      </c>
      <c r="F31" s="69">
        <f t="shared" si="0"/>
        <v>2525684.2999999998</v>
      </c>
      <c r="G31" s="61">
        <v>1115219.56</v>
      </c>
      <c r="H31" s="61">
        <v>1115219.56</v>
      </c>
      <c r="I31" s="62">
        <f>F31-G31</f>
        <v>1410464.7399999998</v>
      </c>
      <c r="J31" s="26"/>
      <c r="K31" s="26"/>
      <c r="L31" s="26"/>
      <c r="M31"/>
      <c r="N31"/>
      <c r="O31"/>
      <c r="P31"/>
      <c r="Q31"/>
      <c r="R31"/>
      <c r="S31"/>
      <c r="T31"/>
      <c r="U31"/>
      <c r="V31"/>
      <c r="W31"/>
    </row>
    <row r="32" spans="1:23" s="8" customFormat="1" ht="15.75" x14ac:dyDescent="0.25">
      <c r="A32" s="26"/>
      <c r="B32" s="41"/>
      <c r="C32" s="7" t="s">
        <v>18</v>
      </c>
      <c r="D32" s="61">
        <v>16880892.319999985</v>
      </c>
      <c r="E32" s="68">
        <v>3993229.7400000007</v>
      </c>
      <c r="F32" s="69">
        <f t="shared" si="0"/>
        <v>20874122.059999987</v>
      </c>
      <c r="G32" s="61">
        <v>16532083.260000004</v>
      </c>
      <c r="H32" s="61">
        <v>15177134.820000004</v>
      </c>
      <c r="I32" s="62">
        <f>F32-G32</f>
        <v>4342038.799999984</v>
      </c>
      <c r="J32" s="26"/>
      <c r="K32" s="26"/>
      <c r="L32" s="26"/>
      <c r="M32"/>
      <c r="N32"/>
      <c r="O32"/>
      <c r="P32"/>
      <c r="Q32"/>
      <c r="R32"/>
      <c r="S32"/>
      <c r="T32"/>
      <c r="U32"/>
      <c r="V32"/>
      <c r="W32"/>
    </row>
    <row r="33" spans="1:23" x14ac:dyDescent="0.25">
      <c r="B33" s="16" t="s">
        <v>77</v>
      </c>
      <c r="C33" s="4" t="s">
        <v>78</v>
      </c>
      <c r="D33" s="58">
        <f>SUM(D34:D42)</f>
        <v>298891779.09000027</v>
      </c>
      <c r="E33" s="67">
        <f>SUM(E34:E42)</f>
        <v>69654038.400000006</v>
      </c>
      <c r="F33" s="67">
        <f t="shared" si="0"/>
        <v>368545817.49000025</v>
      </c>
      <c r="G33" s="58">
        <f>SUM(G34:G42)</f>
        <v>317299758.5</v>
      </c>
      <c r="H33" s="58">
        <f>SUM(H34:H42)</f>
        <v>313182604.81999999</v>
      </c>
      <c r="I33" s="58">
        <f t="shared" ref="I33" si="3">SUM(I34:I42)</f>
        <v>51246058.990000345</v>
      </c>
    </row>
    <row r="34" spans="1:23" s="8" customFormat="1" ht="15.75" x14ac:dyDescent="0.25">
      <c r="A34" s="26"/>
      <c r="B34" s="36"/>
      <c r="C34" s="7" t="s">
        <v>19</v>
      </c>
      <c r="D34" s="61">
        <v>88838993.649999976</v>
      </c>
      <c r="E34" s="68">
        <v>7218896.870000002</v>
      </c>
      <c r="F34" s="69">
        <f t="shared" si="0"/>
        <v>96057890.519999981</v>
      </c>
      <c r="G34" s="61">
        <v>77924124.990000024</v>
      </c>
      <c r="H34" s="61">
        <v>77924124.990000024</v>
      </c>
      <c r="I34" s="62">
        <f t="shared" si="2"/>
        <v>18133765.529999956</v>
      </c>
      <c r="J34" s="26"/>
      <c r="K34" s="26"/>
      <c r="L34" s="26"/>
      <c r="M34"/>
      <c r="N34"/>
      <c r="O34"/>
      <c r="P34"/>
      <c r="Q34"/>
      <c r="R34"/>
      <c r="S34"/>
      <c r="T34"/>
      <c r="U34"/>
      <c r="V34"/>
      <c r="W34"/>
    </row>
    <row r="35" spans="1:23" s="8" customFormat="1" ht="15.75" x14ac:dyDescent="0.25">
      <c r="A35" s="26"/>
      <c r="B35" s="37"/>
      <c r="C35" s="7" t="s">
        <v>20</v>
      </c>
      <c r="D35" s="61">
        <v>2875615.2800000026</v>
      </c>
      <c r="E35" s="68">
        <v>26599213</v>
      </c>
      <c r="F35" s="69">
        <f t="shared" si="0"/>
        <v>29474828.280000001</v>
      </c>
      <c r="G35" s="61">
        <v>17955222.169999998</v>
      </c>
      <c r="H35" s="61">
        <v>17913114.169999998</v>
      </c>
      <c r="I35" s="62">
        <f t="shared" si="2"/>
        <v>11519606.110000003</v>
      </c>
      <c r="J35" s="26"/>
      <c r="K35" s="26"/>
      <c r="L35" s="26"/>
      <c r="M35"/>
      <c r="N35"/>
      <c r="O35"/>
      <c r="P35"/>
      <c r="Q35"/>
      <c r="R35"/>
      <c r="S35"/>
      <c r="T35"/>
      <c r="U35"/>
      <c r="V35"/>
      <c r="W35"/>
    </row>
    <row r="36" spans="1:23" s="8" customFormat="1" ht="15.75" x14ac:dyDescent="0.25">
      <c r="A36" s="26"/>
      <c r="B36" s="37"/>
      <c r="C36" s="7" t="s">
        <v>21</v>
      </c>
      <c r="D36" s="61">
        <v>30589202.920000006</v>
      </c>
      <c r="E36" s="68">
        <v>6424038.0900000054</v>
      </c>
      <c r="F36" s="69">
        <f t="shared" si="0"/>
        <v>37013241.010000013</v>
      </c>
      <c r="G36" s="61">
        <v>30069355.70999999</v>
      </c>
      <c r="H36" s="61">
        <v>30058103.70999999</v>
      </c>
      <c r="I36" s="62">
        <f t="shared" si="2"/>
        <v>6943885.3000000231</v>
      </c>
      <c r="J36" s="26"/>
      <c r="K36" s="26"/>
      <c r="L36" s="26"/>
      <c r="M36"/>
      <c r="N36"/>
      <c r="O36"/>
      <c r="P36"/>
      <c r="Q36"/>
      <c r="R36"/>
      <c r="S36"/>
      <c r="T36"/>
      <c r="U36"/>
      <c r="V36"/>
      <c r="W36"/>
    </row>
    <row r="37" spans="1:23" s="8" customFormat="1" ht="15.75" x14ac:dyDescent="0.25">
      <c r="A37" s="26"/>
      <c r="B37" s="37"/>
      <c r="C37" s="7" t="s">
        <v>22</v>
      </c>
      <c r="D37" s="61">
        <v>9298929.3699999973</v>
      </c>
      <c r="E37" s="68">
        <v>14116039.109999999</v>
      </c>
      <c r="F37" s="69">
        <f t="shared" si="0"/>
        <v>23414968.479999997</v>
      </c>
      <c r="G37" s="61">
        <v>20833250.870000027</v>
      </c>
      <c r="H37" s="61">
        <v>20676581.270000026</v>
      </c>
      <c r="I37" s="62">
        <f t="shared" si="2"/>
        <v>2581717.6099999696</v>
      </c>
      <c r="J37" s="26"/>
      <c r="K37" s="26"/>
      <c r="L37" s="26"/>
      <c r="M37"/>
      <c r="N37"/>
      <c r="O37"/>
      <c r="P37"/>
      <c r="Q37"/>
      <c r="R37"/>
      <c r="S37"/>
      <c r="T37"/>
      <c r="U37"/>
      <c r="V37"/>
      <c r="W37"/>
    </row>
    <row r="38" spans="1:23" s="8" customFormat="1" ht="15.75" x14ac:dyDescent="0.25">
      <c r="A38" s="26"/>
      <c r="B38" s="37"/>
      <c r="C38" s="7" t="s">
        <v>23</v>
      </c>
      <c r="D38" s="61">
        <v>151745594.40000033</v>
      </c>
      <c r="E38" s="68">
        <v>3524194.3799999962</v>
      </c>
      <c r="F38" s="69">
        <f t="shared" si="0"/>
        <v>155269788.78000033</v>
      </c>
      <c r="G38" s="61">
        <v>138766097.40999994</v>
      </c>
      <c r="H38" s="61">
        <v>135409975.92999992</v>
      </c>
      <c r="I38" s="62">
        <f t="shared" si="2"/>
        <v>16503691.370000392</v>
      </c>
      <c r="J38" s="26"/>
      <c r="K38" s="26"/>
      <c r="L38" s="26"/>
      <c r="M38"/>
      <c r="N38"/>
      <c r="O38"/>
      <c r="P38"/>
      <c r="Q38"/>
      <c r="R38"/>
      <c r="S38"/>
      <c r="T38"/>
      <c r="U38"/>
      <c r="V38"/>
      <c r="W38"/>
    </row>
    <row r="39" spans="1:23" s="8" customFormat="1" ht="15.75" x14ac:dyDescent="0.25">
      <c r="A39" s="26"/>
      <c r="B39" s="37"/>
      <c r="C39" s="7" t="s">
        <v>24</v>
      </c>
      <c r="D39" s="61">
        <v>6999329.2499999953</v>
      </c>
      <c r="E39" s="68">
        <v>3900537.3900000011</v>
      </c>
      <c r="F39" s="69">
        <f t="shared" si="0"/>
        <v>10899866.639999997</v>
      </c>
      <c r="G39" s="61">
        <v>5247488.53</v>
      </c>
      <c r="H39" s="61">
        <v>4757599.66</v>
      </c>
      <c r="I39" s="62">
        <f t="shared" si="2"/>
        <v>5652378.1099999966</v>
      </c>
      <c r="J39" s="26"/>
      <c r="K39" s="26"/>
      <c r="L39" s="26"/>
      <c r="M39"/>
      <c r="N39"/>
      <c r="O39"/>
      <c r="P39"/>
      <c r="Q39"/>
      <c r="R39"/>
      <c r="S39"/>
      <c r="T39"/>
      <c r="U39"/>
      <c r="V39"/>
      <c r="W39"/>
    </row>
    <row r="40" spans="1:23" s="8" customFormat="1" ht="15.75" x14ac:dyDescent="0.25">
      <c r="A40" s="26"/>
      <c r="B40" s="37"/>
      <c r="C40" s="7" t="s">
        <v>25</v>
      </c>
      <c r="D40" s="61">
        <v>194324.02999999985</v>
      </c>
      <c r="E40" s="68">
        <v>173630</v>
      </c>
      <c r="F40" s="69">
        <f t="shared" si="0"/>
        <v>367954.02999999985</v>
      </c>
      <c r="G40" s="61">
        <v>550680.86</v>
      </c>
      <c r="H40" s="61">
        <v>550680.86</v>
      </c>
      <c r="I40" s="62">
        <f t="shared" si="2"/>
        <v>-182726.83000000013</v>
      </c>
      <c r="J40" s="26"/>
      <c r="K40" s="26"/>
      <c r="L40" s="26"/>
      <c r="M40"/>
      <c r="N40"/>
      <c r="O40"/>
      <c r="P40"/>
      <c r="Q40"/>
      <c r="R40"/>
      <c r="S40"/>
      <c r="T40"/>
      <c r="U40"/>
      <c r="V40"/>
      <c r="W40"/>
    </row>
    <row r="41" spans="1:23" s="8" customFormat="1" ht="15.75" x14ac:dyDescent="0.25">
      <c r="A41" s="26"/>
      <c r="B41" s="37"/>
      <c r="C41" s="7" t="s">
        <v>26</v>
      </c>
      <c r="D41" s="61">
        <v>1167814.51</v>
      </c>
      <c r="E41" s="68">
        <v>1686774.0099999988</v>
      </c>
      <c r="F41" s="69">
        <f t="shared" si="0"/>
        <v>2854588.5199999986</v>
      </c>
      <c r="G41" s="61">
        <v>7646057.7900000019</v>
      </c>
      <c r="H41" s="61">
        <v>7646057.7900000019</v>
      </c>
      <c r="I41" s="62">
        <f t="shared" si="2"/>
        <v>-4791469.2700000033</v>
      </c>
      <c r="J41" s="26"/>
      <c r="K41" s="26"/>
      <c r="L41" s="26"/>
      <c r="M41"/>
      <c r="N41"/>
      <c r="O41"/>
      <c r="P41"/>
      <c r="Q41"/>
      <c r="R41"/>
      <c r="S41"/>
      <c r="T41"/>
      <c r="U41"/>
      <c r="V41"/>
      <c r="W41"/>
    </row>
    <row r="42" spans="1:23" s="8" customFormat="1" ht="15.75" x14ac:dyDescent="0.25">
      <c r="A42" s="26"/>
      <c r="B42" s="38"/>
      <c r="C42" s="7" t="s">
        <v>27</v>
      </c>
      <c r="D42" s="61">
        <v>7181975.6800000016</v>
      </c>
      <c r="E42" s="68">
        <v>6010715.5500000007</v>
      </c>
      <c r="F42" s="69">
        <f t="shared" si="0"/>
        <v>13192691.230000002</v>
      </c>
      <c r="G42" s="61">
        <v>18307480.169999998</v>
      </c>
      <c r="H42" s="61">
        <v>18246366.439999998</v>
      </c>
      <c r="I42" s="62">
        <f t="shared" si="2"/>
        <v>-5114788.9399999958</v>
      </c>
      <c r="J42" s="26"/>
      <c r="K42" s="26"/>
      <c r="L42" s="26"/>
      <c r="M42"/>
      <c r="N42"/>
      <c r="O42"/>
      <c r="P42"/>
      <c r="Q42"/>
      <c r="R42"/>
      <c r="S42"/>
      <c r="T42"/>
      <c r="U42"/>
      <c r="V42"/>
      <c r="W42"/>
    </row>
    <row r="43" spans="1:23" x14ac:dyDescent="0.25">
      <c r="B43" s="16" t="s">
        <v>80</v>
      </c>
      <c r="C43" s="4" t="s">
        <v>79</v>
      </c>
      <c r="D43" s="58">
        <f>SUM(D44:D52)</f>
        <v>156654998.61000401</v>
      </c>
      <c r="E43" s="67">
        <f ca="1">SUM(E44:E52)</f>
        <v>48710839.429997973</v>
      </c>
      <c r="F43" s="67">
        <f t="shared" ca="1" si="0"/>
        <v>205365838.04000199</v>
      </c>
      <c r="G43" s="58">
        <f>SUM(G44:G52)</f>
        <v>140004057.97</v>
      </c>
      <c r="H43" s="58">
        <f>SUM(H44:H52)</f>
        <v>140004057.97</v>
      </c>
      <c r="I43" s="58">
        <f ca="1">SUM(I44:I52)</f>
        <v>32289041.470004007</v>
      </c>
    </row>
    <row r="44" spans="1:23" s="8" customFormat="1" ht="15.75" x14ac:dyDescent="0.25">
      <c r="A44" s="26"/>
      <c r="B44" s="36"/>
      <c r="C44" s="7" t="s">
        <v>28</v>
      </c>
      <c r="D44" s="61"/>
      <c r="E44" s="68">
        <f ca="1">'EAEPE COG LDF-Real'!E44</f>
        <v>0</v>
      </c>
      <c r="F44" s="69">
        <f t="shared" ca="1" si="0"/>
        <v>0</v>
      </c>
      <c r="G44" s="61">
        <v>0</v>
      </c>
      <c r="H44" s="61">
        <v>0</v>
      </c>
      <c r="I44" s="62">
        <f t="shared" ca="1" si="2"/>
        <v>0</v>
      </c>
      <c r="J44" s="26"/>
      <c r="K44" s="26"/>
      <c r="L44" s="26"/>
      <c r="M44"/>
      <c r="N44"/>
      <c r="O44"/>
      <c r="P44"/>
      <c r="Q44"/>
      <c r="R44"/>
      <c r="S44"/>
      <c r="T44"/>
      <c r="U44"/>
      <c r="V44"/>
      <c r="W44"/>
    </row>
    <row r="45" spans="1:23" s="8" customFormat="1" ht="15.75" x14ac:dyDescent="0.25">
      <c r="A45" s="26"/>
      <c r="B45" s="37"/>
      <c r="C45" s="7" t="s">
        <v>29</v>
      </c>
      <c r="D45" s="61">
        <v>54719535.389999993</v>
      </c>
      <c r="E45" s="68">
        <v>17427708.609999999</v>
      </c>
      <c r="F45" s="69">
        <f t="shared" si="0"/>
        <v>72147244</v>
      </c>
      <c r="G45" s="61">
        <v>53791494.539999992</v>
      </c>
      <c r="H45" s="61">
        <v>53791494.539999992</v>
      </c>
      <c r="I45" s="62">
        <f>F45-G45</f>
        <v>18355749.460000008</v>
      </c>
      <c r="J45" s="26"/>
      <c r="K45" s="26"/>
      <c r="L45" s="26"/>
      <c r="M45"/>
      <c r="N45"/>
      <c r="O45"/>
      <c r="P45"/>
      <c r="Q45"/>
      <c r="R45"/>
      <c r="S45"/>
      <c r="T45"/>
      <c r="U45"/>
      <c r="V45"/>
      <c r="W45"/>
    </row>
    <row r="46" spans="1:23" s="8" customFormat="1" ht="15.75" x14ac:dyDescent="0.25">
      <c r="A46" s="26"/>
      <c r="B46" s="37"/>
      <c r="C46" s="7" t="s">
        <v>30</v>
      </c>
      <c r="D46" s="61">
        <v>1762089.37</v>
      </c>
      <c r="E46" s="68">
        <v>-1762089.37</v>
      </c>
      <c r="F46" s="69">
        <f t="shared" si="0"/>
        <v>0</v>
      </c>
      <c r="G46" s="61">
        <v>0</v>
      </c>
      <c r="H46" s="61">
        <v>0</v>
      </c>
      <c r="I46" s="62">
        <f>F46-G46</f>
        <v>0</v>
      </c>
      <c r="J46" s="26"/>
      <c r="K46" s="26"/>
      <c r="L46" s="26"/>
      <c r="M46"/>
      <c r="N46"/>
      <c r="O46"/>
      <c r="P46"/>
      <c r="Q46"/>
      <c r="R46"/>
      <c r="S46"/>
      <c r="T46"/>
      <c r="U46"/>
      <c r="V46"/>
      <c r="W46"/>
    </row>
    <row r="47" spans="1:23" s="8" customFormat="1" ht="15.75" x14ac:dyDescent="0.25">
      <c r="A47" s="26"/>
      <c r="B47" s="37"/>
      <c r="C47" s="7" t="s">
        <v>31</v>
      </c>
      <c r="D47" s="61">
        <v>90264961.220004007</v>
      </c>
      <c r="E47" s="68">
        <v>32800257.509997979</v>
      </c>
      <c r="F47" s="69">
        <f t="shared" si="0"/>
        <v>123065218.73000199</v>
      </c>
      <c r="G47" s="61">
        <v>78246108.170000017</v>
      </c>
      <c r="H47" s="61">
        <v>78246108.170000017</v>
      </c>
      <c r="I47" s="62">
        <f>F47-G47</f>
        <v>44819110.560001969</v>
      </c>
      <c r="J47" s="26"/>
      <c r="K47" s="26"/>
      <c r="L47" s="26"/>
      <c r="M47"/>
      <c r="N47"/>
      <c r="O47"/>
      <c r="P47"/>
      <c r="Q47"/>
      <c r="R47"/>
      <c r="S47"/>
      <c r="T47"/>
      <c r="U47"/>
      <c r="V47"/>
      <c r="W47"/>
    </row>
    <row r="48" spans="1:23" s="8" customFormat="1" ht="15.75" x14ac:dyDescent="0.25">
      <c r="A48" s="26"/>
      <c r="B48" s="37"/>
      <c r="C48" s="7" t="s">
        <v>32</v>
      </c>
      <c r="D48" s="61">
        <v>9908412.6300000008</v>
      </c>
      <c r="E48" s="68">
        <v>244962.67999999993</v>
      </c>
      <c r="F48" s="69">
        <f t="shared" si="0"/>
        <v>10153375.310000001</v>
      </c>
      <c r="G48" s="61">
        <v>7943759.1699999999</v>
      </c>
      <c r="H48" s="61">
        <v>7943759.1699999999</v>
      </c>
      <c r="I48" s="62">
        <f>F48-G47</f>
        <v>-68092732.860000014</v>
      </c>
      <c r="J48" s="26"/>
      <c r="K48" s="26"/>
      <c r="L48" s="26"/>
      <c r="M48"/>
      <c r="N48"/>
      <c r="O48"/>
      <c r="P48"/>
      <c r="Q48"/>
      <c r="R48"/>
      <c r="S48"/>
      <c r="T48"/>
      <c r="U48"/>
      <c r="V48"/>
      <c r="W48"/>
    </row>
    <row r="49" spans="1:23" s="8" customFormat="1" ht="15.75" x14ac:dyDescent="0.25">
      <c r="A49" s="26"/>
      <c r="B49" s="37"/>
      <c r="C49" s="7" t="s">
        <v>33</v>
      </c>
      <c r="D49" s="61"/>
      <c r="E49" s="68">
        <f ca="1">'EAEPE COG LDF-Real'!E49</f>
        <v>0</v>
      </c>
      <c r="F49" s="69">
        <f t="shared" ca="1" si="0"/>
        <v>0</v>
      </c>
      <c r="G49" s="61"/>
      <c r="H49" s="61"/>
      <c r="I49" s="62">
        <f ca="1">F49-G48</f>
        <v>-5199169.01</v>
      </c>
      <c r="J49" s="26"/>
      <c r="K49" s="26"/>
      <c r="L49" s="26"/>
      <c r="M49"/>
      <c r="N49"/>
      <c r="O49"/>
      <c r="P49"/>
      <c r="Q49"/>
      <c r="R49"/>
      <c r="S49"/>
      <c r="T49"/>
      <c r="U49"/>
      <c r="V49"/>
      <c r="W49"/>
    </row>
    <row r="50" spans="1:23" s="8" customFormat="1" ht="15.75" x14ac:dyDescent="0.25">
      <c r="A50" s="26"/>
      <c r="B50" s="37"/>
      <c r="C50" s="7" t="s">
        <v>34</v>
      </c>
      <c r="D50" s="61"/>
      <c r="E50" s="68">
        <f ca="1">'EAEPE COG LDF-Real'!E50</f>
        <v>0</v>
      </c>
      <c r="F50" s="69">
        <f t="shared" ca="1" si="0"/>
        <v>0</v>
      </c>
      <c r="G50" s="61">
        <v>0</v>
      </c>
      <c r="H50" s="61">
        <v>0</v>
      </c>
      <c r="I50" s="62">
        <f t="shared" ca="1" si="2"/>
        <v>0</v>
      </c>
      <c r="J50" s="26"/>
      <c r="K50" s="26"/>
      <c r="L50" s="26"/>
      <c r="M50"/>
      <c r="N50"/>
      <c r="O50"/>
      <c r="P50"/>
      <c r="Q50"/>
      <c r="R50"/>
      <c r="S50"/>
      <c r="T50"/>
      <c r="U50"/>
      <c r="V50"/>
      <c r="W50"/>
    </row>
    <row r="51" spans="1:23" s="8" customFormat="1" ht="15.75" x14ac:dyDescent="0.25">
      <c r="A51" s="26"/>
      <c r="B51" s="37"/>
      <c r="C51" s="7" t="s">
        <v>35</v>
      </c>
      <c r="D51" s="61"/>
      <c r="E51" s="68">
        <f ca="1">'EAEPE COG LDF-Real'!E51</f>
        <v>0</v>
      </c>
      <c r="F51" s="69">
        <f t="shared" ca="1" si="0"/>
        <v>0</v>
      </c>
      <c r="G51" s="61">
        <v>0</v>
      </c>
      <c r="H51" s="61">
        <v>0</v>
      </c>
      <c r="I51" s="62">
        <f t="shared" ca="1" si="2"/>
        <v>0</v>
      </c>
      <c r="J51" s="26"/>
      <c r="K51" s="26"/>
      <c r="L51" s="26"/>
      <c r="M51"/>
      <c r="N51"/>
      <c r="O51"/>
      <c r="P51"/>
      <c r="Q51"/>
      <c r="R51"/>
      <c r="S51"/>
      <c r="T51"/>
      <c r="U51"/>
      <c r="V51"/>
      <c r="W51"/>
    </row>
    <row r="52" spans="1:23" s="8" customFormat="1" ht="15.75" x14ac:dyDescent="0.25">
      <c r="A52" s="26"/>
      <c r="B52" s="38"/>
      <c r="C52" s="7" t="s">
        <v>68</v>
      </c>
      <c r="D52" s="61"/>
      <c r="E52" s="68">
        <f ca="1">'EAEPE COG LDF-Real'!E52</f>
        <v>0</v>
      </c>
      <c r="F52" s="69">
        <f t="shared" ca="1" si="0"/>
        <v>0</v>
      </c>
      <c r="G52" s="61">
        <v>22696.09</v>
      </c>
      <c r="H52" s="61">
        <v>22696.09</v>
      </c>
      <c r="I52" s="62">
        <f t="shared" ca="1" si="2"/>
        <v>0</v>
      </c>
      <c r="J52" s="26"/>
      <c r="K52" s="26"/>
      <c r="L52" s="26"/>
      <c r="M52"/>
      <c r="N52"/>
      <c r="O52"/>
      <c r="P52"/>
      <c r="Q52"/>
      <c r="R52"/>
      <c r="S52"/>
      <c r="T52"/>
      <c r="U52"/>
      <c r="V52"/>
      <c r="W52"/>
    </row>
    <row r="53" spans="1:23" x14ac:dyDescent="0.25">
      <c r="B53" s="16" t="s">
        <v>81</v>
      </c>
      <c r="C53" s="5" t="s">
        <v>82</v>
      </c>
      <c r="D53" s="58">
        <f>SUM(D54:D62)</f>
        <v>14680015.210000006</v>
      </c>
      <c r="E53" s="67">
        <f ca="1">SUM(E54:E62)</f>
        <v>4823529.0500000007</v>
      </c>
      <c r="F53" s="67">
        <f t="shared" ca="1" si="0"/>
        <v>19503544.260000005</v>
      </c>
      <c r="G53" s="58">
        <f>SUM(G54:G62)</f>
        <v>13313473.550000001</v>
      </c>
      <c r="H53" s="58">
        <f>SUM(H54:H62)</f>
        <v>10839351.309999999</v>
      </c>
      <c r="I53" s="58">
        <f ca="1">SUM(I54:I62)</f>
        <v>3845852.0800000075</v>
      </c>
    </row>
    <row r="54" spans="1:23" s="8" customFormat="1" ht="15.75" x14ac:dyDescent="0.25">
      <c r="A54" s="26"/>
      <c r="B54" s="36"/>
      <c r="C54" s="9" t="s">
        <v>36</v>
      </c>
      <c r="D54" s="61">
        <v>4943364.0600000033</v>
      </c>
      <c r="E54" s="68">
        <v>2429444.0100000007</v>
      </c>
      <c r="F54" s="69">
        <f t="shared" si="0"/>
        <v>7372808.070000004</v>
      </c>
      <c r="G54" s="61">
        <v>5921319.6400000006</v>
      </c>
      <c r="H54" s="61">
        <v>5781713.6399999997</v>
      </c>
      <c r="I54" s="62">
        <f t="shared" si="2"/>
        <v>1451488.4300000034</v>
      </c>
      <c r="J54" s="26"/>
      <c r="K54" s="26"/>
      <c r="L54" s="26"/>
      <c r="M54"/>
      <c r="N54"/>
      <c r="O54"/>
      <c r="P54"/>
      <c r="Q54"/>
      <c r="R54"/>
      <c r="S54"/>
      <c r="T54"/>
      <c r="U54"/>
      <c r="V54"/>
      <c r="W54"/>
    </row>
    <row r="55" spans="1:23" s="8" customFormat="1" ht="15.75" x14ac:dyDescent="0.25">
      <c r="A55" s="26"/>
      <c r="B55" s="37"/>
      <c r="C55" s="9" t="s">
        <v>37</v>
      </c>
      <c r="D55" s="61">
        <v>458926.53000000049</v>
      </c>
      <c r="E55" s="68">
        <v>235742.13999999996</v>
      </c>
      <c r="F55" s="69">
        <f t="shared" si="0"/>
        <v>694668.67000000039</v>
      </c>
      <c r="G55" s="61">
        <v>532006.79</v>
      </c>
      <c r="H55" s="61">
        <v>532006.79</v>
      </c>
      <c r="I55" s="62">
        <f>F55-G55</f>
        <v>162661.88000000035</v>
      </c>
      <c r="J55" s="26"/>
      <c r="K55" s="26"/>
      <c r="L55" s="26"/>
      <c r="M55"/>
      <c r="N55"/>
      <c r="O55"/>
      <c r="P55"/>
      <c r="Q55"/>
      <c r="R55"/>
      <c r="S55"/>
      <c r="T55"/>
      <c r="U55"/>
      <c r="V55"/>
      <c r="W55"/>
    </row>
    <row r="56" spans="1:23" s="8" customFormat="1" ht="15.75" x14ac:dyDescent="0.25">
      <c r="A56" s="26"/>
      <c r="B56" s="37"/>
      <c r="C56" s="9" t="s">
        <v>38</v>
      </c>
      <c r="D56" s="61">
        <v>1744020.38</v>
      </c>
      <c r="E56" s="68">
        <v>-864122.22999999975</v>
      </c>
      <c r="F56" s="69">
        <f t="shared" si="0"/>
        <v>879898.15000000014</v>
      </c>
      <c r="G56" s="61">
        <v>19173.120000000003</v>
      </c>
      <c r="H56" s="61">
        <v>19173.120000000003</v>
      </c>
      <c r="I56" s="62">
        <f>F56-G56</f>
        <v>860725.03000000014</v>
      </c>
      <c r="J56" s="26"/>
      <c r="K56" s="26"/>
      <c r="L56" s="26"/>
      <c r="M56"/>
      <c r="N56"/>
      <c r="O56"/>
      <c r="P56"/>
      <c r="Q56"/>
      <c r="R56"/>
      <c r="S56"/>
      <c r="T56"/>
      <c r="U56"/>
      <c r="V56"/>
      <c r="W56"/>
    </row>
    <row r="57" spans="1:23" s="8" customFormat="1" ht="15.75" x14ac:dyDescent="0.25">
      <c r="A57" s="26"/>
      <c r="B57" s="37"/>
      <c r="C57" s="9" t="s">
        <v>39</v>
      </c>
      <c r="D57" s="61">
        <v>4808730.370000002</v>
      </c>
      <c r="E57" s="68">
        <v>-2576116.7000000002</v>
      </c>
      <c r="F57" s="69">
        <f t="shared" si="0"/>
        <v>2232613.6700000018</v>
      </c>
      <c r="G57" s="61">
        <v>0</v>
      </c>
      <c r="H57" s="61">
        <v>0</v>
      </c>
      <c r="I57" s="62">
        <f>F57-G57</f>
        <v>2232613.6700000018</v>
      </c>
      <c r="J57" s="26"/>
      <c r="K57" s="26"/>
      <c r="L57" s="26"/>
      <c r="M57"/>
      <c r="N57"/>
      <c r="O57"/>
      <c r="P57"/>
      <c r="Q57"/>
      <c r="R57"/>
      <c r="S57"/>
      <c r="T57"/>
      <c r="U57"/>
      <c r="V57"/>
      <c r="W57"/>
    </row>
    <row r="58" spans="1:23" s="8" customFormat="1" ht="15.75" x14ac:dyDescent="0.25">
      <c r="A58" s="26"/>
      <c r="B58" s="37"/>
      <c r="C58" s="9" t="s">
        <v>40</v>
      </c>
      <c r="D58" s="61">
        <v>66327.86</v>
      </c>
      <c r="E58" s="68">
        <v>3395383.6199999996</v>
      </c>
      <c r="F58" s="69">
        <f t="shared" si="0"/>
        <v>3461711.4799999995</v>
      </c>
      <c r="G58" s="61">
        <v>1325061.56</v>
      </c>
      <c r="H58" s="61">
        <v>1325061.56</v>
      </c>
      <c r="I58" s="62">
        <f t="shared" si="2"/>
        <v>2136649.9199999995</v>
      </c>
      <c r="J58" s="26"/>
      <c r="K58" s="26"/>
      <c r="L58" s="26"/>
      <c r="M58"/>
      <c r="N58"/>
      <c r="O58"/>
      <c r="P58"/>
      <c r="Q58"/>
      <c r="R58"/>
      <c r="S58"/>
      <c r="T58"/>
      <c r="U58"/>
      <c r="V58"/>
      <c r="W58"/>
    </row>
    <row r="59" spans="1:23" s="8" customFormat="1" ht="15.75" x14ac:dyDescent="0.25">
      <c r="A59" s="26"/>
      <c r="B59" s="37"/>
      <c r="C59" s="9" t="s">
        <v>41</v>
      </c>
      <c r="D59" s="61">
        <v>2156885.0000000009</v>
      </c>
      <c r="E59" s="68">
        <v>2013689.5399999996</v>
      </c>
      <c r="F59" s="69">
        <f t="shared" si="0"/>
        <v>4170574.5400000005</v>
      </c>
      <c r="G59" s="61">
        <v>3172155.5399999996</v>
      </c>
      <c r="H59" s="61">
        <v>2925574.3399999994</v>
      </c>
      <c r="I59" s="62">
        <f t="shared" si="2"/>
        <v>998419.00000000093</v>
      </c>
      <c r="J59" s="26"/>
      <c r="K59" s="26"/>
      <c r="L59" s="26"/>
      <c r="M59"/>
      <c r="N59"/>
      <c r="O59"/>
      <c r="P59"/>
      <c r="Q59"/>
      <c r="R59"/>
      <c r="S59"/>
      <c r="T59"/>
      <c r="U59"/>
      <c r="V59"/>
      <c r="W59"/>
    </row>
    <row r="60" spans="1:23" s="8" customFormat="1" ht="15.75" x14ac:dyDescent="0.25">
      <c r="A60" s="26"/>
      <c r="B60" s="37"/>
      <c r="C60" s="9" t="s">
        <v>42</v>
      </c>
      <c r="D60" s="61"/>
      <c r="E60" s="68">
        <f ca="1">'EAEPE COG LDF-Real'!E60</f>
        <v>0</v>
      </c>
      <c r="F60" s="69">
        <f t="shared" ca="1" si="0"/>
        <v>0</v>
      </c>
      <c r="G60" s="61">
        <v>0</v>
      </c>
      <c r="H60" s="61">
        <v>0</v>
      </c>
      <c r="I60" s="62">
        <f t="shared" ca="1" si="2"/>
        <v>0</v>
      </c>
      <c r="J60" s="26"/>
      <c r="K60" s="26"/>
      <c r="L60" s="26"/>
      <c r="M60"/>
      <c r="N60"/>
      <c r="O60"/>
      <c r="P60"/>
      <c r="Q60"/>
      <c r="R60"/>
      <c r="S60"/>
      <c r="T60"/>
      <c r="U60"/>
      <c r="V60"/>
      <c r="W60"/>
    </row>
    <row r="61" spans="1:23" s="8" customFormat="1" ht="15.75" x14ac:dyDescent="0.25">
      <c r="A61" s="26"/>
      <c r="B61" s="37"/>
      <c r="C61" s="9" t="s">
        <v>43</v>
      </c>
      <c r="D61" s="61"/>
      <c r="E61" s="68">
        <f ca="1">'EAEPE COG LDF-Real'!E61</f>
        <v>0</v>
      </c>
      <c r="F61" s="69">
        <f t="shared" ca="1" si="0"/>
        <v>0</v>
      </c>
      <c r="G61" s="61">
        <v>0</v>
      </c>
      <c r="H61" s="61">
        <v>0</v>
      </c>
      <c r="I61" s="62">
        <f t="shared" ca="1" si="2"/>
        <v>0</v>
      </c>
      <c r="J61" s="26"/>
      <c r="K61" s="26"/>
      <c r="L61" s="26"/>
      <c r="M61"/>
      <c r="N61"/>
      <c r="O61"/>
      <c r="P61"/>
      <c r="Q61"/>
      <c r="R61"/>
      <c r="S61"/>
      <c r="T61"/>
      <c r="U61"/>
      <c r="V61"/>
      <c r="W61"/>
    </row>
    <row r="62" spans="1:23" s="8" customFormat="1" ht="15.75" x14ac:dyDescent="0.25">
      <c r="A62" s="26"/>
      <c r="B62" s="38"/>
      <c r="C62" s="9" t="s">
        <v>44</v>
      </c>
      <c r="D62" s="61">
        <v>501761.01000000024</v>
      </c>
      <c r="E62" s="68">
        <v>189508.67</v>
      </c>
      <c r="F62" s="69">
        <f t="shared" si="0"/>
        <v>691269.68000000028</v>
      </c>
      <c r="G62" s="61">
        <v>2343756.9</v>
      </c>
      <c r="H62" s="61">
        <v>255821.86</v>
      </c>
      <c r="I62" s="62">
        <f t="shared" si="2"/>
        <v>-1652487.2199999997</v>
      </c>
      <c r="J62" s="26"/>
      <c r="K62" s="26"/>
      <c r="L62" s="26"/>
      <c r="M62"/>
      <c r="N62"/>
      <c r="O62"/>
      <c r="P62"/>
      <c r="Q62"/>
      <c r="R62"/>
      <c r="S62"/>
      <c r="T62"/>
      <c r="U62"/>
      <c r="V62"/>
      <c r="W62"/>
    </row>
    <row r="63" spans="1:23" x14ac:dyDescent="0.25">
      <c r="B63" s="17" t="s">
        <v>84</v>
      </c>
      <c r="C63" s="6" t="s">
        <v>83</v>
      </c>
      <c r="D63" s="58">
        <f>SUM(D64:D66)</f>
        <v>101958340.33999994</v>
      </c>
      <c r="E63" s="67">
        <f ca="1">SUM(E64:E66)</f>
        <v>35681895.070000015</v>
      </c>
      <c r="F63" s="67">
        <f t="shared" ca="1" si="0"/>
        <v>137640235.40999997</v>
      </c>
      <c r="G63" s="58">
        <f>SUM(G64:G78)</f>
        <v>50862617.580000013</v>
      </c>
      <c r="H63" s="58">
        <f>SUM(H64:H78)</f>
        <v>50862617.580000013</v>
      </c>
      <c r="I63" s="58">
        <f t="shared" ref="I63" ca="1" si="4">SUM(I64:I66)</f>
        <v>71781834.139999941</v>
      </c>
    </row>
    <row r="64" spans="1:23" s="8" customFormat="1" ht="15.75" x14ac:dyDescent="0.25">
      <c r="A64" s="26"/>
      <c r="B64" s="36"/>
      <c r="C64" s="10" t="s">
        <v>45</v>
      </c>
      <c r="D64" s="61">
        <v>101958340.33999994</v>
      </c>
      <c r="E64" s="68">
        <v>35681895.070000015</v>
      </c>
      <c r="F64" s="69">
        <f t="shared" si="0"/>
        <v>137640235.40999997</v>
      </c>
      <c r="G64" s="61">
        <v>50862617.580000013</v>
      </c>
      <c r="H64" s="61">
        <v>50862617.580000013</v>
      </c>
      <c r="I64" s="62">
        <f t="shared" si="2"/>
        <v>86777617.829999954</v>
      </c>
      <c r="J64" s="26"/>
      <c r="K64" s="26"/>
      <c r="L64" s="26"/>
      <c r="M64"/>
      <c r="N64"/>
      <c r="O64"/>
      <c r="P64"/>
      <c r="Q64"/>
      <c r="R64"/>
      <c r="S64"/>
      <c r="T64"/>
      <c r="U64"/>
      <c r="V64"/>
      <c r="W64"/>
    </row>
    <row r="65" spans="1:23" s="8" customFormat="1" ht="15.75" x14ac:dyDescent="0.25">
      <c r="A65" s="26"/>
      <c r="B65" s="37"/>
      <c r="C65" s="10" t="s">
        <v>46</v>
      </c>
      <c r="D65" s="61"/>
      <c r="E65" s="68">
        <f ca="1">'EAEPE COG LDF-Real'!E65</f>
        <v>0</v>
      </c>
      <c r="F65" s="69">
        <f t="shared" ca="1" si="0"/>
        <v>0</v>
      </c>
      <c r="G65" s="61">
        <v>0</v>
      </c>
      <c r="H65" s="61">
        <v>0</v>
      </c>
      <c r="I65" s="62">
        <f t="shared" ca="1" si="2"/>
        <v>0</v>
      </c>
      <c r="J65" s="26"/>
      <c r="K65" s="26"/>
      <c r="L65" s="26"/>
      <c r="M65"/>
      <c r="N65"/>
      <c r="O65"/>
      <c r="P65"/>
      <c r="Q65"/>
      <c r="R65"/>
      <c r="S65"/>
      <c r="T65"/>
      <c r="U65"/>
      <c r="V65"/>
      <c r="W65"/>
    </row>
    <row r="66" spans="1:23" s="8" customFormat="1" ht="15.75" x14ac:dyDescent="0.25">
      <c r="A66" s="26"/>
      <c r="B66" s="37"/>
      <c r="C66" s="10" t="s">
        <v>47</v>
      </c>
      <c r="D66" s="61"/>
      <c r="E66" s="68">
        <f ca="1">'EAEPE COG LDF-Real'!E66</f>
        <v>0</v>
      </c>
      <c r="F66" s="69">
        <f t="shared" ca="1" si="0"/>
        <v>0</v>
      </c>
      <c r="G66" s="61">
        <v>0</v>
      </c>
      <c r="H66" s="61">
        <v>0</v>
      </c>
      <c r="I66" s="62">
        <f t="shared" ca="1" si="2"/>
        <v>0</v>
      </c>
      <c r="J66" s="26"/>
      <c r="K66" s="26"/>
      <c r="L66" s="26"/>
      <c r="M66"/>
      <c r="N66"/>
      <c r="O66"/>
      <c r="P66"/>
      <c r="Q66"/>
      <c r="R66"/>
      <c r="S66"/>
      <c r="T66"/>
      <c r="U66"/>
      <c r="V66"/>
      <c r="W66"/>
    </row>
    <row r="67" spans="1:23" x14ac:dyDescent="0.25">
      <c r="B67" s="18" t="s">
        <v>86</v>
      </c>
      <c r="C67" s="5" t="s">
        <v>85</v>
      </c>
      <c r="D67" s="58">
        <f>SUM(D68:D74)</f>
        <v>0</v>
      </c>
      <c r="E67" s="67">
        <f ca="1">SUM(E68:E74)</f>
        <v>0</v>
      </c>
      <c r="F67" s="67">
        <f t="shared" ca="1" si="0"/>
        <v>0</v>
      </c>
      <c r="G67" s="58">
        <v>0</v>
      </c>
      <c r="H67" s="58">
        <v>0</v>
      </c>
      <c r="I67" s="58">
        <f t="shared" ref="I67" ca="1" si="5">SUM(I68:I74)</f>
        <v>0</v>
      </c>
    </row>
    <row r="68" spans="1:23" s="8" customFormat="1" ht="15.75" x14ac:dyDescent="0.25">
      <c r="A68" s="26"/>
      <c r="B68" s="37"/>
      <c r="C68" s="7" t="s">
        <v>48</v>
      </c>
      <c r="D68" s="61"/>
      <c r="E68" s="68">
        <f ca="1">'EAEPE COG LDF-Real'!E68</f>
        <v>0</v>
      </c>
      <c r="F68" s="69">
        <f t="shared" ca="1" si="0"/>
        <v>0</v>
      </c>
      <c r="G68" s="61">
        <v>0</v>
      </c>
      <c r="H68" s="61">
        <v>0</v>
      </c>
      <c r="I68" s="62">
        <f t="shared" ca="1" si="2"/>
        <v>0</v>
      </c>
      <c r="J68" s="26"/>
      <c r="K68" s="26"/>
      <c r="L68" s="26"/>
      <c r="M68"/>
      <c r="N68"/>
      <c r="O68"/>
      <c r="P68"/>
      <c r="Q68"/>
      <c r="R68"/>
      <c r="S68"/>
      <c r="T68"/>
      <c r="U68"/>
      <c r="V68"/>
      <c r="W68"/>
    </row>
    <row r="69" spans="1:23" s="8" customFormat="1" ht="15.75" x14ac:dyDescent="0.25">
      <c r="A69" s="26"/>
      <c r="B69" s="37"/>
      <c r="C69" s="7" t="s">
        <v>49</v>
      </c>
      <c r="D69" s="61"/>
      <c r="E69" s="68">
        <f ca="1">'EAEPE COG LDF-Real'!E69</f>
        <v>0</v>
      </c>
      <c r="F69" s="69">
        <f t="shared" ca="1" si="0"/>
        <v>0</v>
      </c>
      <c r="G69" s="61">
        <v>0</v>
      </c>
      <c r="H69" s="61">
        <v>0</v>
      </c>
      <c r="I69" s="62">
        <f t="shared" ca="1" si="2"/>
        <v>0</v>
      </c>
      <c r="J69" s="26"/>
      <c r="K69" s="26"/>
      <c r="L69" s="26"/>
      <c r="M69"/>
      <c r="N69"/>
      <c r="O69"/>
      <c r="P69"/>
      <c r="Q69"/>
      <c r="R69"/>
      <c r="S69"/>
      <c r="T69"/>
      <c r="U69"/>
      <c r="V69"/>
      <c r="W69"/>
    </row>
    <row r="70" spans="1:23" s="8" customFormat="1" ht="15.75" x14ac:dyDescent="0.25">
      <c r="A70" s="26"/>
      <c r="B70" s="37"/>
      <c r="C70" s="7" t="s">
        <v>50</v>
      </c>
      <c r="D70" s="61"/>
      <c r="E70" s="68">
        <f ca="1">'EAEPE COG LDF-Real'!E70</f>
        <v>0</v>
      </c>
      <c r="F70" s="69">
        <f t="shared" ca="1" si="0"/>
        <v>0</v>
      </c>
      <c r="G70" s="61">
        <v>0</v>
      </c>
      <c r="H70" s="61">
        <v>0</v>
      </c>
      <c r="I70" s="62">
        <f t="shared" ca="1" si="2"/>
        <v>0</v>
      </c>
      <c r="J70" s="26"/>
      <c r="K70" s="26"/>
      <c r="L70" s="26"/>
      <c r="M70"/>
      <c r="N70"/>
      <c r="O70"/>
      <c r="P70"/>
      <c r="Q70"/>
      <c r="R70"/>
      <c r="S70"/>
      <c r="T70"/>
      <c r="U70"/>
      <c r="V70"/>
      <c r="W70"/>
    </row>
    <row r="71" spans="1:23" s="8" customFormat="1" ht="15.75" x14ac:dyDescent="0.25">
      <c r="A71" s="26"/>
      <c r="B71" s="37"/>
      <c r="C71" s="7" t="s">
        <v>97</v>
      </c>
      <c r="D71" s="61"/>
      <c r="E71" s="68">
        <f ca="1">'EAEPE COG LDF-Real'!E71</f>
        <v>0</v>
      </c>
      <c r="F71" s="69">
        <f t="shared" ca="1" si="0"/>
        <v>0</v>
      </c>
      <c r="G71" s="61">
        <v>0</v>
      </c>
      <c r="H71" s="61">
        <v>0</v>
      </c>
      <c r="I71" s="62">
        <f t="shared" ca="1" si="2"/>
        <v>0</v>
      </c>
      <c r="J71" s="26"/>
      <c r="K71" s="26"/>
      <c r="L71" s="26"/>
      <c r="M71"/>
      <c r="N71"/>
      <c r="O71"/>
      <c r="P71"/>
      <c r="Q71"/>
      <c r="R71"/>
      <c r="S71"/>
      <c r="T71"/>
      <c r="U71"/>
      <c r="V71"/>
      <c r="W71"/>
    </row>
    <row r="72" spans="1:23" s="8" customFormat="1" ht="15.75" x14ac:dyDescent="0.25">
      <c r="A72" s="26"/>
      <c r="B72" s="37"/>
      <c r="C72" s="7" t="s">
        <v>51</v>
      </c>
      <c r="D72" s="61"/>
      <c r="E72" s="68">
        <f ca="1">'EAEPE COG LDF-Real'!E72</f>
        <v>0</v>
      </c>
      <c r="F72" s="69">
        <f t="shared" ca="1" si="0"/>
        <v>0</v>
      </c>
      <c r="G72" s="61">
        <v>0</v>
      </c>
      <c r="H72" s="61">
        <v>0</v>
      </c>
      <c r="I72" s="62">
        <f t="shared" ca="1" si="2"/>
        <v>0</v>
      </c>
      <c r="J72" s="26"/>
      <c r="K72" s="26"/>
      <c r="L72" s="26"/>
      <c r="M72"/>
      <c r="N72"/>
      <c r="O72"/>
      <c r="P72"/>
      <c r="Q72"/>
      <c r="R72"/>
      <c r="S72"/>
      <c r="T72"/>
      <c r="U72"/>
      <c r="V72"/>
      <c r="W72"/>
    </row>
    <row r="73" spans="1:23" s="8" customFormat="1" ht="15.75" x14ac:dyDescent="0.25">
      <c r="A73" s="26"/>
      <c r="B73" s="37"/>
      <c r="C73" s="7" t="s">
        <v>52</v>
      </c>
      <c r="D73" s="61"/>
      <c r="E73" s="68">
        <f ca="1">'EAEPE COG LDF-Real'!E73</f>
        <v>0</v>
      </c>
      <c r="F73" s="69">
        <f t="shared" ca="1" si="0"/>
        <v>0</v>
      </c>
      <c r="G73" s="61">
        <v>0</v>
      </c>
      <c r="H73" s="61">
        <v>0</v>
      </c>
      <c r="I73" s="62">
        <f t="shared" ca="1" si="2"/>
        <v>0</v>
      </c>
      <c r="J73" s="26"/>
      <c r="K73" s="26"/>
      <c r="L73" s="26"/>
      <c r="M73"/>
      <c r="N73"/>
      <c r="O73"/>
      <c r="P73"/>
      <c r="Q73"/>
      <c r="R73"/>
      <c r="S73"/>
      <c r="T73"/>
      <c r="U73"/>
      <c r="V73"/>
      <c r="W73"/>
    </row>
    <row r="74" spans="1:23" s="8" customFormat="1" ht="15.75" x14ac:dyDescent="0.25">
      <c r="A74" s="26"/>
      <c r="B74" s="38"/>
      <c r="C74" s="7" t="s">
        <v>53</v>
      </c>
      <c r="D74" s="61"/>
      <c r="E74" s="68">
        <f ca="1">'EAEPE COG LDF-Real'!E74</f>
        <v>0</v>
      </c>
      <c r="F74" s="69">
        <f t="shared" ca="1" si="0"/>
        <v>0</v>
      </c>
      <c r="G74" s="61">
        <v>0</v>
      </c>
      <c r="H74" s="61">
        <v>0</v>
      </c>
      <c r="I74" s="62">
        <f t="shared" ca="1" si="2"/>
        <v>0</v>
      </c>
      <c r="J74" s="26"/>
      <c r="K74" s="26"/>
      <c r="L74" s="26"/>
      <c r="M74"/>
      <c r="N74"/>
      <c r="O74"/>
      <c r="P74"/>
      <c r="Q74"/>
      <c r="R74"/>
      <c r="S74"/>
      <c r="T74"/>
      <c r="U74"/>
      <c r="V74"/>
      <c r="W74"/>
    </row>
    <row r="75" spans="1:23" ht="15.75" x14ac:dyDescent="0.25">
      <c r="B75" s="18" t="s">
        <v>88</v>
      </c>
      <c r="C75" s="5" t="s">
        <v>87</v>
      </c>
      <c r="D75" s="58">
        <f>SUM(D76:D78)</f>
        <v>0</v>
      </c>
      <c r="E75" s="67">
        <f ca="1">SUM(E76:E78)</f>
        <v>0</v>
      </c>
      <c r="F75" s="69">
        <f t="shared" ca="1" si="0"/>
        <v>0</v>
      </c>
      <c r="G75" s="58">
        <v>0</v>
      </c>
      <c r="H75" s="58">
        <v>0</v>
      </c>
      <c r="I75" s="58">
        <f t="shared" ref="I75" ca="1" si="6">SUM(I76:I78)</f>
        <v>0</v>
      </c>
    </row>
    <row r="76" spans="1:23" ht="15.75" x14ac:dyDescent="0.25">
      <c r="B76" s="82"/>
      <c r="C76" s="7" t="s">
        <v>59</v>
      </c>
      <c r="D76" s="61"/>
      <c r="E76" s="68">
        <f ca="1">'EAEPE COG LDF-Real'!E76</f>
        <v>0</v>
      </c>
      <c r="F76" s="69">
        <f t="shared" ca="1" si="0"/>
        <v>0</v>
      </c>
      <c r="G76" s="61">
        <v>0</v>
      </c>
      <c r="H76" s="61">
        <v>0</v>
      </c>
      <c r="I76" s="62">
        <f t="shared" ca="1" si="2"/>
        <v>0</v>
      </c>
    </row>
    <row r="77" spans="1:23" ht="15.75" x14ac:dyDescent="0.25">
      <c r="B77" s="83"/>
      <c r="C77" s="7" t="s">
        <v>60</v>
      </c>
      <c r="D77" s="61"/>
      <c r="E77" s="68">
        <f ca="1">'EAEPE COG LDF-Real'!E77</f>
        <v>0</v>
      </c>
      <c r="F77" s="69">
        <f t="shared" ca="1" si="0"/>
        <v>0</v>
      </c>
      <c r="G77" s="61">
        <v>0</v>
      </c>
      <c r="H77" s="61">
        <v>0</v>
      </c>
      <c r="I77" s="62">
        <f t="shared" ca="1" si="2"/>
        <v>0</v>
      </c>
    </row>
    <row r="78" spans="1:23" ht="15.75" x14ac:dyDescent="0.25">
      <c r="B78" s="84"/>
      <c r="C78" s="7" t="s">
        <v>61</v>
      </c>
      <c r="D78" s="61"/>
      <c r="E78" s="68">
        <f ca="1">'EAEPE COG LDF-Real'!E78</f>
        <v>0</v>
      </c>
      <c r="F78" s="69">
        <f t="shared" ca="1" si="0"/>
        <v>0</v>
      </c>
      <c r="G78" s="61">
        <v>0</v>
      </c>
      <c r="H78" s="61">
        <v>0</v>
      </c>
      <c r="I78" s="62">
        <f t="shared" ca="1" si="2"/>
        <v>0</v>
      </c>
    </row>
    <row r="79" spans="1:23" x14ac:dyDescent="0.25">
      <c r="B79" s="19" t="s">
        <v>72</v>
      </c>
      <c r="C79" s="5" t="s">
        <v>89</v>
      </c>
      <c r="D79" s="58">
        <f>SUM(D80:D86)</f>
        <v>47758466.850000009</v>
      </c>
      <c r="E79" s="67">
        <f ca="1">SUM(E80:E86)</f>
        <v>35631614.080000013</v>
      </c>
      <c r="F79" s="67">
        <f t="shared" ref="F79:F87" ca="1" si="7">D79+E79</f>
        <v>83390080.930000022</v>
      </c>
      <c r="G79" s="58">
        <f>SUM(G80:G86)</f>
        <v>68869384.159999996</v>
      </c>
      <c r="H79" s="58">
        <f>SUM(H80:H86)</f>
        <v>68869384.159999996</v>
      </c>
      <c r="I79" s="58">
        <f ca="1">SUM(I80:I86)</f>
        <v>-3216392.4199999906</v>
      </c>
    </row>
    <row r="80" spans="1:23" s="8" customFormat="1" ht="15.75" x14ac:dyDescent="0.25">
      <c r="A80" s="26"/>
      <c r="B80" s="36"/>
      <c r="C80" s="10" t="s">
        <v>54</v>
      </c>
      <c r="D80" s="61">
        <v>19064989.889999993</v>
      </c>
      <c r="E80" s="68">
        <v>5133053.6300000157</v>
      </c>
      <c r="F80" s="69">
        <f t="shared" si="7"/>
        <v>24198043.520000011</v>
      </c>
      <c r="G80" s="61">
        <v>17931826.149999999</v>
      </c>
      <c r="H80" s="61">
        <v>17931826.149999999</v>
      </c>
      <c r="I80" s="62">
        <f t="shared" ref="I80:I86" si="8">F80-G80</f>
        <v>6266217.3700000122</v>
      </c>
      <c r="J80" s="26"/>
      <c r="K80" s="26"/>
      <c r="L80" s="26"/>
      <c r="M80"/>
      <c r="N80"/>
      <c r="O80"/>
      <c r="P80"/>
      <c r="Q80"/>
      <c r="R80"/>
      <c r="S80"/>
      <c r="T80"/>
      <c r="U80"/>
      <c r="V80"/>
      <c r="W80"/>
    </row>
    <row r="81" spans="1:23" s="8" customFormat="1" ht="15.75" x14ac:dyDescent="0.25">
      <c r="A81" s="26"/>
      <c r="B81" s="37"/>
      <c r="C81" s="10" t="s">
        <v>55</v>
      </c>
      <c r="D81" s="61">
        <v>28693476.960000016</v>
      </c>
      <c r="E81" s="68">
        <v>10598359.220000001</v>
      </c>
      <c r="F81" s="69">
        <f t="shared" si="7"/>
        <v>39291836.180000015</v>
      </c>
      <c r="G81" s="61">
        <v>31037356.780000001</v>
      </c>
      <c r="H81" s="61">
        <v>31037356.780000001</v>
      </c>
      <c r="I81" s="62">
        <f t="shared" si="8"/>
        <v>8254479.4000000134</v>
      </c>
      <c r="J81" s="26"/>
      <c r="K81" s="26"/>
      <c r="L81" s="26"/>
      <c r="M81"/>
      <c r="N81"/>
      <c r="O81"/>
      <c r="P81"/>
      <c r="Q81"/>
      <c r="R81"/>
      <c r="S81"/>
      <c r="T81"/>
      <c r="U81"/>
      <c r="V81"/>
      <c r="W81"/>
    </row>
    <row r="82" spans="1:23" s="8" customFormat="1" ht="15.75" x14ac:dyDescent="0.25">
      <c r="A82" s="26"/>
      <c r="B82" s="37"/>
      <c r="C82" s="10" t="s">
        <v>56</v>
      </c>
      <c r="D82" s="61"/>
      <c r="E82" s="68">
        <f ca="1">'EAEPE COG LDF-Real'!E82</f>
        <v>0</v>
      </c>
      <c r="F82" s="69">
        <f t="shared" ca="1" si="7"/>
        <v>0</v>
      </c>
      <c r="G82" s="61"/>
      <c r="H82" s="61"/>
      <c r="I82" s="62">
        <f t="shared" ca="1" si="8"/>
        <v>0</v>
      </c>
      <c r="J82" s="26"/>
      <c r="K82" s="26"/>
      <c r="L82" s="26"/>
      <c r="M82"/>
      <c r="N82"/>
      <c r="O82"/>
      <c r="P82"/>
      <c r="Q82"/>
      <c r="R82"/>
      <c r="S82"/>
      <c r="T82"/>
      <c r="U82"/>
      <c r="V82"/>
      <c r="W82"/>
    </row>
    <row r="83" spans="1:23" s="8" customFormat="1" ht="15.75" x14ac:dyDescent="0.25">
      <c r="A83" s="26"/>
      <c r="B83" s="37"/>
      <c r="C83" s="10" t="s">
        <v>57</v>
      </c>
      <c r="D83" s="61"/>
      <c r="E83" s="68">
        <f ca="1">'EAEPE COG LDF-Real'!E83</f>
        <v>0</v>
      </c>
      <c r="F83" s="69">
        <f t="shared" ca="1" si="7"/>
        <v>0</v>
      </c>
      <c r="G83" s="61">
        <v>0</v>
      </c>
      <c r="H83" s="61">
        <v>0</v>
      </c>
      <c r="I83" s="62">
        <f t="shared" ca="1" si="8"/>
        <v>0</v>
      </c>
      <c r="J83" s="26"/>
      <c r="K83" s="26"/>
      <c r="L83" s="26"/>
      <c r="M83"/>
      <c r="N83"/>
      <c r="O83"/>
      <c r="P83"/>
      <c r="Q83"/>
      <c r="R83"/>
      <c r="S83"/>
      <c r="T83"/>
      <c r="U83"/>
      <c r="V83"/>
      <c r="W83"/>
    </row>
    <row r="84" spans="1:23" s="8" customFormat="1" ht="15.75" x14ac:dyDescent="0.25">
      <c r="A84" s="26"/>
      <c r="B84" s="37"/>
      <c r="C84" s="10" t="s">
        <v>58</v>
      </c>
      <c r="D84" s="61"/>
      <c r="E84" s="68">
        <f ca="1">'EAEPE COG LDF-Real'!E84</f>
        <v>0</v>
      </c>
      <c r="F84" s="69">
        <f t="shared" ca="1" si="7"/>
        <v>0</v>
      </c>
      <c r="G84" s="61">
        <v>0</v>
      </c>
      <c r="H84" s="61">
        <v>0</v>
      </c>
      <c r="I84" s="62">
        <f t="shared" ca="1" si="8"/>
        <v>0</v>
      </c>
      <c r="J84" s="26"/>
      <c r="K84" s="26"/>
      <c r="L84" s="26"/>
      <c r="M84"/>
      <c r="N84"/>
      <c r="O84"/>
      <c r="P84"/>
      <c r="Q84"/>
      <c r="R84"/>
      <c r="S84"/>
      <c r="T84"/>
      <c r="U84"/>
      <c r="V84"/>
      <c r="W84"/>
    </row>
    <row r="85" spans="1:23" s="8" customFormat="1" ht="15.75" x14ac:dyDescent="0.25">
      <c r="A85" s="26"/>
      <c r="B85" s="37"/>
      <c r="C85" s="10" t="s">
        <v>90</v>
      </c>
      <c r="D85" s="61"/>
      <c r="E85" s="68">
        <f ca="1">'EAEPE COG LDF-Real'!E85</f>
        <v>0</v>
      </c>
      <c r="F85" s="69">
        <f t="shared" ca="1" si="7"/>
        <v>0</v>
      </c>
      <c r="G85" s="61">
        <v>0</v>
      </c>
      <c r="H85" s="61">
        <v>0</v>
      </c>
      <c r="I85" s="62">
        <f t="shared" ca="1" si="8"/>
        <v>0</v>
      </c>
      <c r="J85" s="26"/>
      <c r="K85" s="26"/>
      <c r="L85" s="26"/>
      <c r="M85"/>
      <c r="N85"/>
      <c r="O85"/>
      <c r="P85"/>
      <c r="Q85"/>
      <c r="R85"/>
      <c r="S85"/>
      <c r="T85"/>
      <c r="U85"/>
      <c r="V85"/>
      <c r="W85"/>
    </row>
    <row r="86" spans="1:23" ht="15.75" x14ac:dyDescent="0.25">
      <c r="B86" s="37"/>
      <c r="C86" s="10" t="s">
        <v>98</v>
      </c>
      <c r="D86" s="61"/>
      <c r="E86" s="68">
        <v>19900201.23</v>
      </c>
      <c r="F86" s="69">
        <f t="shared" si="7"/>
        <v>19900201.23</v>
      </c>
      <c r="G86" s="61">
        <v>19900201.23</v>
      </c>
      <c r="H86" s="61">
        <v>19900201.23</v>
      </c>
      <c r="I86" s="62">
        <f t="shared" si="8"/>
        <v>0</v>
      </c>
    </row>
    <row r="87" spans="1:23" x14ac:dyDescent="0.25">
      <c r="B87" s="20"/>
      <c r="C87" s="44" t="s">
        <v>91</v>
      </c>
      <c r="D87" s="59">
        <f>D15+D23+D33+D43+D53+D63+D67+D75+D79</f>
        <v>1744184120.5200088</v>
      </c>
      <c r="E87" s="70">
        <f ca="1">E15+E23+E33+E43+E53+E63+E67+E75+E79</f>
        <v>213447094.79999799</v>
      </c>
      <c r="F87" s="70">
        <f t="shared" ca="1" si="7"/>
        <v>1957631215.3200068</v>
      </c>
      <c r="G87" s="60">
        <f>G15+G23+G33+G43+G53+G63+G79</f>
        <v>1297525220.1200006</v>
      </c>
      <c r="H87" s="60">
        <f>SUM(H15+H23+H33+H43+H53+H63+H79)</f>
        <v>1288908981.8900006</v>
      </c>
      <c r="I87" s="60">
        <f ca="1">I15+I23+I33+I43+I53+I63+I67+I75+I79</f>
        <v>920523385.78000879</v>
      </c>
    </row>
    <row r="88" spans="1:23" s="25" customFormat="1" ht="0.75" customHeight="1" x14ac:dyDescent="0.25">
      <c r="B88" s="30"/>
      <c r="C88" s="42"/>
      <c r="D88" s="45"/>
      <c r="E88" s="45"/>
      <c r="F88" s="45"/>
      <c r="G88" s="45"/>
      <c r="H88" s="45"/>
      <c r="I88" s="43"/>
      <c r="M88"/>
      <c r="N88"/>
      <c r="O88"/>
      <c r="P88"/>
      <c r="Q88"/>
      <c r="R88"/>
      <c r="S88"/>
      <c r="T88"/>
      <c r="U88"/>
      <c r="V88"/>
      <c r="W88"/>
    </row>
    <row r="89" spans="1:23" s="25" customFormat="1" ht="15" customHeight="1" x14ac:dyDescent="0.25">
      <c r="B89" s="30"/>
      <c r="C89" s="42"/>
      <c r="D89" s="57"/>
      <c r="E89" s="57"/>
      <c r="F89" s="57"/>
      <c r="G89" s="57"/>
      <c r="H89" s="57"/>
      <c r="I89" s="43"/>
      <c r="M89"/>
      <c r="N89"/>
      <c r="O89"/>
      <c r="P89"/>
      <c r="Q89"/>
      <c r="R89"/>
      <c r="S89"/>
      <c r="T89"/>
      <c r="U89"/>
      <c r="V89"/>
      <c r="W89"/>
    </row>
    <row r="90" spans="1:23" ht="15.75" x14ac:dyDescent="0.25">
      <c r="B90" s="15" t="s">
        <v>92</v>
      </c>
      <c r="C90" s="85" t="s">
        <v>93</v>
      </c>
      <c r="D90" s="85"/>
      <c r="E90" s="85"/>
      <c r="F90" s="85"/>
      <c r="G90" s="85"/>
      <c r="H90" s="85"/>
      <c r="I90" s="86"/>
    </row>
    <row r="91" spans="1:23" x14ac:dyDescent="0.25">
      <c r="B91" s="16" t="s">
        <v>73</v>
      </c>
      <c r="C91" s="4" t="s">
        <v>74</v>
      </c>
      <c r="D91" s="58">
        <f>SUM(D92:D98)</f>
        <v>447374144.5400002</v>
      </c>
      <c r="E91" s="58">
        <f>SUM(E92:E98)</f>
        <v>-9039310.5100000277</v>
      </c>
      <c r="F91" s="58">
        <f t="shared" ref="F91:I91" si="9">SUM(F92:F98)</f>
        <v>438334834.03000015</v>
      </c>
      <c r="G91" s="58">
        <f>SUM(G92:G98)</f>
        <v>263188238.27000001</v>
      </c>
      <c r="H91" s="58">
        <f>SUM(H92:H98)</f>
        <v>263188238.27000001</v>
      </c>
      <c r="I91" s="58">
        <f t="shared" si="9"/>
        <v>175146595.76000017</v>
      </c>
    </row>
    <row r="92" spans="1:23" s="8" customFormat="1" ht="15.75" x14ac:dyDescent="0.25">
      <c r="A92" s="26"/>
      <c r="B92" s="36"/>
      <c r="C92" s="7" t="s">
        <v>3</v>
      </c>
      <c r="D92" s="61">
        <v>265022969.02999985</v>
      </c>
      <c r="E92" s="61">
        <v>0</v>
      </c>
      <c r="F92" s="58">
        <f t="shared" ref="F92:F154" si="10">D92+E92</f>
        <v>265022969.02999985</v>
      </c>
      <c r="G92" s="61">
        <v>177732752.33999994</v>
      </c>
      <c r="H92" s="61">
        <v>177732752.33999994</v>
      </c>
      <c r="I92" s="62">
        <f t="shared" ref="I92:I98" si="11">F92-G92</f>
        <v>87290216.689999908</v>
      </c>
      <c r="J92" s="26"/>
      <c r="K92" s="26"/>
      <c r="L92" s="26"/>
      <c r="M92"/>
      <c r="N92"/>
      <c r="O92"/>
      <c r="P92"/>
      <c r="Q92"/>
      <c r="R92"/>
      <c r="S92"/>
      <c r="T92"/>
      <c r="U92"/>
      <c r="V92"/>
      <c r="W92"/>
    </row>
    <row r="93" spans="1:23" s="8" customFormat="1" ht="15.75" x14ac:dyDescent="0.25">
      <c r="A93" s="26"/>
      <c r="B93" s="37"/>
      <c r="C93" s="7" t="s">
        <v>4</v>
      </c>
      <c r="D93" s="61"/>
      <c r="E93" s="61">
        <v>0</v>
      </c>
      <c r="F93" s="58">
        <f t="shared" si="10"/>
        <v>0</v>
      </c>
      <c r="G93" s="61">
        <v>0</v>
      </c>
      <c r="H93" s="61">
        <v>0</v>
      </c>
      <c r="I93" s="62">
        <f t="shared" si="11"/>
        <v>0</v>
      </c>
      <c r="J93" s="26"/>
      <c r="K93" s="26"/>
      <c r="L93" s="26"/>
      <c r="M93"/>
      <c r="N93"/>
      <c r="O93"/>
      <c r="P93"/>
      <c r="Q93"/>
      <c r="R93"/>
      <c r="S93"/>
      <c r="T93"/>
      <c r="U93"/>
      <c r="V93"/>
      <c r="W93"/>
    </row>
    <row r="94" spans="1:23" s="8" customFormat="1" ht="15.75" x14ac:dyDescent="0.25">
      <c r="A94" s="26"/>
      <c r="B94" s="37"/>
      <c r="C94" s="7" t="s">
        <v>5</v>
      </c>
      <c r="D94" s="61">
        <v>62339157.250000007</v>
      </c>
      <c r="E94" s="61">
        <v>-9.9999997764825821E-3</v>
      </c>
      <c r="F94" s="58">
        <f t="shared" si="10"/>
        <v>62339157.24000001</v>
      </c>
      <c r="G94" s="61">
        <v>15896854.780000009</v>
      </c>
      <c r="H94" s="61">
        <v>15896854.780000009</v>
      </c>
      <c r="I94" s="62">
        <f t="shared" si="11"/>
        <v>46442302.460000001</v>
      </c>
      <c r="J94" s="26"/>
      <c r="K94" s="26"/>
      <c r="L94" s="26"/>
      <c r="M94"/>
      <c r="N94"/>
      <c r="O94"/>
      <c r="P94"/>
      <c r="Q94"/>
      <c r="R94"/>
      <c r="S94"/>
      <c r="T94"/>
      <c r="U94"/>
      <c r="V94"/>
      <c r="W94"/>
    </row>
    <row r="95" spans="1:23" s="8" customFormat="1" ht="15.75" x14ac:dyDescent="0.25">
      <c r="A95" s="26"/>
      <c r="B95" s="37"/>
      <c r="C95" s="7" t="s">
        <v>6</v>
      </c>
      <c r="D95" s="61">
        <v>50100526.00000003</v>
      </c>
      <c r="E95" s="61">
        <v>4.999999888241291E-2</v>
      </c>
      <c r="F95" s="58">
        <f t="shared" si="10"/>
        <v>50100526.050000027</v>
      </c>
      <c r="G95" s="61">
        <v>32261210.649999999</v>
      </c>
      <c r="H95" s="61">
        <v>32261210.649999999</v>
      </c>
      <c r="I95" s="62">
        <f t="shared" si="11"/>
        <v>17839315.400000028</v>
      </c>
      <c r="J95" s="26"/>
      <c r="K95" s="26"/>
      <c r="L95" s="26"/>
      <c r="M95"/>
      <c r="N95"/>
      <c r="O95"/>
      <c r="P95"/>
      <c r="Q95"/>
      <c r="R95"/>
      <c r="S95"/>
      <c r="T95"/>
      <c r="U95"/>
      <c r="V95"/>
      <c r="W95"/>
    </row>
    <row r="96" spans="1:23" s="8" customFormat="1" ht="15.75" x14ac:dyDescent="0.25">
      <c r="A96" s="26"/>
      <c r="B96" s="37"/>
      <c r="C96" s="7" t="s">
        <v>7</v>
      </c>
      <c r="D96" s="61">
        <v>69911492.260000318</v>
      </c>
      <c r="E96" s="61">
        <v>-9039310.5500000268</v>
      </c>
      <c r="F96" s="58">
        <f t="shared" si="10"/>
        <v>60872181.710000291</v>
      </c>
      <c r="G96" s="61">
        <v>37297420.50000006</v>
      </c>
      <c r="H96" s="61">
        <v>37297420.50000006</v>
      </c>
      <c r="I96" s="62">
        <f t="shared" si="11"/>
        <v>23574761.210000232</v>
      </c>
      <c r="J96" s="26"/>
      <c r="K96" s="26"/>
      <c r="L96" s="26"/>
      <c r="M96"/>
      <c r="N96"/>
      <c r="O96"/>
      <c r="P96"/>
      <c r="Q96"/>
      <c r="R96"/>
      <c r="S96"/>
      <c r="T96"/>
      <c r="U96"/>
      <c r="V96"/>
      <c r="W96"/>
    </row>
    <row r="97" spans="1:23" s="8" customFormat="1" ht="15.75" x14ac:dyDescent="0.25">
      <c r="A97" s="26"/>
      <c r="B97" s="37"/>
      <c r="C97" s="7" t="s">
        <v>8</v>
      </c>
      <c r="D97" s="61"/>
      <c r="E97" s="61">
        <v>0</v>
      </c>
      <c r="F97" s="58">
        <f t="shared" si="10"/>
        <v>0</v>
      </c>
      <c r="G97" s="61">
        <v>0</v>
      </c>
      <c r="H97" s="61">
        <v>0</v>
      </c>
      <c r="I97" s="62">
        <f t="shared" si="11"/>
        <v>0</v>
      </c>
      <c r="J97" s="26"/>
      <c r="K97" s="26"/>
      <c r="L97" s="26"/>
      <c r="M97"/>
      <c r="N97"/>
      <c r="O97"/>
      <c r="P97"/>
      <c r="Q97"/>
      <c r="R97"/>
      <c r="S97"/>
      <c r="T97"/>
      <c r="U97"/>
      <c r="V97"/>
      <c r="W97"/>
    </row>
    <row r="98" spans="1:23" s="8" customFormat="1" ht="15.75" x14ac:dyDescent="0.25">
      <c r="A98" s="26"/>
      <c r="B98" s="38"/>
      <c r="C98" s="7" t="s">
        <v>9</v>
      </c>
      <c r="D98" s="61"/>
      <c r="E98" s="61">
        <v>0</v>
      </c>
      <c r="F98" s="58">
        <f t="shared" si="10"/>
        <v>0</v>
      </c>
      <c r="G98" s="61">
        <v>0</v>
      </c>
      <c r="H98" s="61">
        <v>0</v>
      </c>
      <c r="I98" s="62">
        <f t="shared" si="11"/>
        <v>0</v>
      </c>
      <c r="J98" s="26"/>
      <c r="K98" s="26"/>
      <c r="L98" s="26"/>
      <c r="M98"/>
      <c r="N98"/>
      <c r="O98"/>
      <c r="P98"/>
      <c r="Q98"/>
      <c r="R98"/>
      <c r="S98"/>
      <c r="T98"/>
      <c r="U98"/>
      <c r="V98"/>
      <c r="W98"/>
    </row>
    <row r="99" spans="1:23" x14ac:dyDescent="0.25">
      <c r="B99" s="16" t="s">
        <v>76</v>
      </c>
      <c r="C99" s="4" t="s">
        <v>96</v>
      </c>
      <c r="D99" s="58">
        <f>SUM(D100:D108)</f>
        <v>0</v>
      </c>
      <c r="E99" s="58">
        <v>22979338.929999992</v>
      </c>
      <c r="F99" s="58">
        <f t="shared" ref="F99:I99" si="12">SUM(F100:F108)</f>
        <v>22979338.929999992</v>
      </c>
      <c r="G99" s="58">
        <f>SUM(G100:G108)</f>
        <v>22166559.529999997</v>
      </c>
      <c r="H99" s="58">
        <f>SUM(H100:H108)</f>
        <v>22166559.529999997</v>
      </c>
      <c r="I99" s="58">
        <f t="shared" si="12"/>
        <v>812779.39999999432</v>
      </c>
    </row>
    <row r="100" spans="1:23" s="8" customFormat="1" ht="31.5" x14ac:dyDescent="0.25">
      <c r="A100" s="26"/>
      <c r="B100" s="39"/>
      <c r="C100" s="11" t="s">
        <v>10</v>
      </c>
      <c r="D100" s="61"/>
      <c r="E100" s="61">
        <v>0</v>
      </c>
      <c r="F100" s="58">
        <f t="shared" si="10"/>
        <v>0</v>
      </c>
      <c r="G100" s="61">
        <v>0</v>
      </c>
      <c r="H100" s="61">
        <v>0</v>
      </c>
      <c r="I100" s="62">
        <f t="shared" ref="I100:I108" si="13">F100-G100</f>
        <v>0</v>
      </c>
      <c r="J100" s="26"/>
      <c r="K100" s="26"/>
      <c r="L100" s="26"/>
      <c r="M100"/>
      <c r="N100"/>
      <c r="O100"/>
      <c r="P100"/>
      <c r="Q100"/>
      <c r="R100"/>
      <c r="S100"/>
      <c r="T100"/>
      <c r="U100"/>
      <c r="V100"/>
      <c r="W100"/>
    </row>
    <row r="101" spans="1:23" s="8" customFormat="1" ht="15.75" x14ac:dyDescent="0.25">
      <c r="A101" s="26"/>
      <c r="B101" s="40"/>
      <c r="C101" s="7" t="s">
        <v>11</v>
      </c>
      <c r="D101" s="61"/>
      <c r="E101" s="61">
        <v>0</v>
      </c>
      <c r="F101" s="58">
        <f t="shared" si="10"/>
        <v>0</v>
      </c>
      <c r="G101" s="61">
        <v>0</v>
      </c>
      <c r="H101" s="61">
        <v>0</v>
      </c>
      <c r="I101" s="62">
        <f t="shared" si="13"/>
        <v>0</v>
      </c>
      <c r="J101" s="26"/>
      <c r="K101" s="26"/>
      <c r="L101" s="26"/>
      <c r="M101"/>
      <c r="N101"/>
      <c r="O101"/>
      <c r="P101"/>
      <c r="Q101"/>
      <c r="R101"/>
      <c r="S101"/>
      <c r="T101"/>
      <c r="U101"/>
      <c r="V101"/>
      <c r="W101"/>
    </row>
    <row r="102" spans="1:23" s="8" customFormat="1" ht="15.75" x14ac:dyDescent="0.25">
      <c r="A102" s="26"/>
      <c r="B102" s="40"/>
      <c r="C102" s="7" t="s">
        <v>12</v>
      </c>
      <c r="D102" s="61"/>
      <c r="E102" s="61">
        <v>0</v>
      </c>
      <c r="F102" s="58">
        <f t="shared" si="10"/>
        <v>0</v>
      </c>
      <c r="G102" s="61">
        <v>0</v>
      </c>
      <c r="H102" s="61">
        <v>0</v>
      </c>
      <c r="I102" s="62">
        <f t="shared" si="13"/>
        <v>0</v>
      </c>
      <c r="J102" s="26"/>
      <c r="K102" s="26"/>
      <c r="L102" s="26"/>
      <c r="M102"/>
      <c r="N102"/>
      <c r="O102"/>
      <c r="P102"/>
      <c r="Q102"/>
      <c r="R102"/>
      <c r="S102"/>
      <c r="T102"/>
      <c r="U102"/>
      <c r="V102"/>
      <c r="W102"/>
    </row>
    <row r="103" spans="1:23" s="8" customFormat="1" ht="15.75" x14ac:dyDescent="0.25">
      <c r="A103" s="26"/>
      <c r="B103" s="40"/>
      <c r="C103" s="7" t="s">
        <v>13</v>
      </c>
      <c r="D103" s="61"/>
      <c r="E103" s="61">
        <v>0</v>
      </c>
      <c r="F103" s="58">
        <f t="shared" si="10"/>
        <v>0</v>
      </c>
      <c r="G103" s="61">
        <v>0</v>
      </c>
      <c r="H103" s="61">
        <v>0</v>
      </c>
      <c r="I103" s="62">
        <f t="shared" si="13"/>
        <v>0</v>
      </c>
      <c r="J103" s="26"/>
      <c r="K103" s="26"/>
      <c r="L103" s="26"/>
      <c r="M103"/>
      <c r="N103"/>
      <c r="O103"/>
      <c r="P103"/>
      <c r="Q103"/>
      <c r="R103"/>
      <c r="S103"/>
      <c r="T103"/>
      <c r="U103"/>
      <c r="V103"/>
      <c r="W103"/>
    </row>
    <row r="104" spans="1:23" s="8" customFormat="1" ht="15.75" x14ac:dyDescent="0.25">
      <c r="A104" s="26"/>
      <c r="B104" s="40"/>
      <c r="C104" s="7" t="s">
        <v>14</v>
      </c>
      <c r="D104" s="61"/>
      <c r="E104" s="61">
        <v>0</v>
      </c>
      <c r="F104" s="58">
        <f t="shared" si="10"/>
        <v>0</v>
      </c>
      <c r="G104" s="61">
        <v>0</v>
      </c>
      <c r="H104" s="61">
        <v>0</v>
      </c>
      <c r="I104" s="62">
        <f t="shared" si="13"/>
        <v>0</v>
      </c>
      <c r="J104" s="26"/>
      <c r="K104" s="26"/>
      <c r="L104" s="26"/>
      <c r="M104"/>
      <c r="N104"/>
      <c r="O104"/>
      <c r="P104"/>
      <c r="Q104"/>
      <c r="R104"/>
      <c r="S104"/>
      <c r="T104"/>
      <c r="U104"/>
      <c r="V104"/>
      <c r="W104"/>
    </row>
    <row r="105" spans="1:23" s="8" customFormat="1" ht="15.75" x14ac:dyDescent="0.25">
      <c r="A105" s="26"/>
      <c r="B105" s="40"/>
      <c r="C105" s="7" t="s">
        <v>15</v>
      </c>
      <c r="D105" s="61"/>
      <c r="E105" s="61">
        <v>22979338.929999992</v>
      </c>
      <c r="F105" s="58">
        <f t="shared" si="10"/>
        <v>22979338.929999992</v>
      </c>
      <c r="G105" s="61">
        <v>19002645.259999998</v>
      </c>
      <c r="H105" s="61">
        <v>19002645.259999998</v>
      </c>
      <c r="I105" s="62">
        <f t="shared" si="13"/>
        <v>3976693.6699999943</v>
      </c>
      <c r="J105" s="26"/>
      <c r="K105" s="26"/>
      <c r="L105" s="26"/>
      <c r="M105"/>
      <c r="N105"/>
      <c r="O105"/>
      <c r="P105"/>
      <c r="Q105"/>
      <c r="R105"/>
      <c r="S105"/>
      <c r="T105"/>
      <c r="U105"/>
      <c r="V105"/>
      <c r="W105"/>
    </row>
    <row r="106" spans="1:23" s="8" customFormat="1" ht="15.75" x14ac:dyDescent="0.25">
      <c r="A106" s="26"/>
      <c r="B106" s="40"/>
      <c r="C106" s="7" t="s">
        <v>16</v>
      </c>
      <c r="D106" s="61"/>
      <c r="E106" s="61">
        <v>0</v>
      </c>
      <c r="F106" s="58">
        <f t="shared" si="10"/>
        <v>0</v>
      </c>
      <c r="G106" s="61">
        <v>2856456.27</v>
      </c>
      <c r="H106" s="61">
        <v>2856456.27</v>
      </c>
      <c r="I106" s="62">
        <f t="shared" si="13"/>
        <v>-2856456.27</v>
      </c>
      <c r="J106" s="26"/>
      <c r="K106" s="26"/>
      <c r="L106" s="26"/>
      <c r="M106"/>
      <c r="N106"/>
      <c r="O106"/>
      <c r="P106"/>
      <c r="Q106"/>
      <c r="R106"/>
      <c r="S106"/>
      <c r="T106"/>
      <c r="U106"/>
      <c r="V106"/>
      <c r="W106"/>
    </row>
    <row r="107" spans="1:23" s="8" customFormat="1" ht="15.75" x14ac:dyDescent="0.25">
      <c r="A107" s="26"/>
      <c r="B107" s="40"/>
      <c r="C107" s="7" t="s">
        <v>17</v>
      </c>
      <c r="D107" s="61"/>
      <c r="E107" s="61">
        <v>0</v>
      </c>
      <c r="F107" s="58">
        <f t="shared" si="10"/>
        <v>0</v>
      </c>
      <c r="G107" s="61">
        <v>0</v>
      </c>
      <c r="H107" s="61">
        <v>0</v>
      </c>
      <c r="I107" s="62">
        <f t="shared" si="13"/>
        <v>0</v>
      </c>
      <c r="J107" s="26"/>
      <c r="K107" s="26"/>
      <c r="L107" s="26"/>
      <c r="M107"/>
      <c r="N107"/>
      <c r="O107"/>
      <c r="P107"/>
      <c r="Q107"/>
      <c r="R107"/>
      <c r="S107"/>
      <c r="T107"/>
      <c r="U107"/>
      <c r="V107"/>
      <c r="W107"/>
    </row>
    <row r="108" spans="1:23" s="8" customFormat="1" ht="15.75" x14ac:dyDescent="0.25">
      <c r="A108" s="26"/>
      <c r="B108" s="41"/>
      <c r="C108" s="7" t="s">
        <v>18</v>
      </c>
      <c r="D108" s="61"/>
      <c r="E108" s="61">
        <v>0</v>
      </c>
      <c r="F108" s="58">
        <f t="shared" si="10"/>
        <v>0</v>
      </c>
      <c r="G108" s="61">
        <v>307458</v>
      </c>
      <c r="H108" s="61">
        <v>307458</v>
      </c>
      <c r="I108" s="62">
        <f t="shared" si="13"/>
        <v>-307458</v>
      </c>
      <c r="J108" s="26"/>
      <c r="K108" s="26"/>
      <c r="L108" s="26"/>
      <c r="M108"/>
      <c r="N108"/>
      <c r="O108"/>
      <c r="P108"/>
      <c r="Q108"/>
      <c r="R108"/>
      <c r="S108"/>
      <c r="T108"/>
      <c r="U108"/>
      <c r="V108"/>
      <c r="W108"/>
    </row>
    <row r="109" spans="1:23" x14ac:dyDescent="0.25">
      <c r="B109" s="16" t="s">
        <v>77</v>
      </c>
      <c r="C109" s="4" t="s">
        <v>78</v>
      </c>
      <c r="D109" s="58">
        <f>SUM(D110:D118)</f>
        <v>35999.999999999985</v>
      </c>
      <c r="E109" s="58">
        <v>43390637.807333335</v>
      </c>
      <c r="F109" s="58">
        <f t="shared" ref="F109:I109" si="14">SUM(F110:F118)</f>
        <v>43426637.807333335</v>
      </c>
      <c r="G109" s="58">
        <f>SUM(G110:G118)</f>
        <v>14637610.459999999</v>
      </c>
      <c r="H109" s="58">
        <f>SUM(H110:H118)</f>
        <v>14637610.459999999</v>
      </c>
      <c r="I109" s="58">
        <f t="shared" si="14"/>
        <v>28789027.347333334</v>
      </c>
    </row>
    <row r="110" spans="1:23" s="8" customFormat="1" ht="15.75" x14ac:dyDescent="0.25">
      <c r="A110" s="26"/>
      <c r="B110" s="36"/>
      <c r="C110" s="7" t="s">
        <v>19</v>
      </c>
      <c r="D110" s="61"/>
      <c r="E110" s="61">
        <v>8379447.4040000001</v>
      </c>
      <c r="F110" s="58">
        <f t="shared" si="10"/>
        <v>8379447.4040000001</v>
      </c>
      <c r="G110" s="61">
        <v>1171211.3999999999</v>
      </c>
      <c r="H110" s="61">
        <v>1171211.3999999999</v>
      </c>
      <c r="I110" s="62">
        <f t="shared" ref="I110:I118" si="15">F110-G110</f>
        <v>7208236.0040000007</v>
      </c>
      <c r="J110" s="26"/>
      <c r="K110" s="26"/>
      <c r="L110" s="26"/>
      <c r="M110"/>
      <c r="N110"/>
      <c r="O110"/>
      <c r="P110"/>
      <c r="Q110"/>
      <c r="R110"/>
      <c r="S110"/>
      <c r="T110"/>
      <c r="U110"/>
      <c r="V110"/>
      <c r="W110"/>
    </row>
    <row r="111" spans="1:23" s="8" customFormat="1" ht="15.75" x14ac:dyDescent="0.25">
      <c r="A111" s="26"/>
      <c r="B111" s="37"/>
      <c r="C111" s="7" t="s">
        <v>20</v>
      </c>
      <c r="D111" s="61"/>
      <c r="E111" s="61">
        <v>0</v>
      </c>
      <c r="F111" s="58">
        <f t="shared" si="10"/>
        <v>0</v>
      </c>
      <c r="G111" s="61">
        <v>0</v>
      </c>
      <c r="H111" s="61">
        <v>0</v>
      </c>
      <c r="I111" s="62">
        <f t="shared" si="15"/>
        <v>0</v>
      </c>
      <c r="J111" s="26"/>
      <c r="K111" s="26"/>
      <c r="L111" s="26"/>
      <c r="M111"/>
      <c r="N111"/>
      <c r="O111"/>
      <c r="P111"/>
      <c r="Q111"/>
      <c r="R111"/>
      <c r="S111"/>
      <c r="T111"/>
      <c r="U111"/>
      <c r="V111"/>
      <c r="W111"/>
    </row>
    <row r="112" spans="1:23" s="8" customFormat="1" ht="15.75" x14ac:dyDescent="0.25">
      <c r="A112" s="26"/>
      <c r="B112" s="37"/>
      <c r="C112" s="7" t="s">
        <v>21</v>
      </c>
      <c r="D112" s="61"/>
      <c r="E112" s="61">
        <v>3275000</v>
      </c>
      <c r="F112" s="58">
        <f t="shared" si="10"/>
        <v>3275000</v>
      </c>
      <c r="G112" s="61">
        <v>3534753</v>
      </c>
      <c r="H112" s="61">
        <v>3534753</v>
      </c>
      <c r="I112" s="62">
        <f t="shared" si="15"/>
        <v>-259753</v>
      </c>
      <c r="J112" s="26"/>
      <c r="K112" s="26"/>
      <c r="L112" s="26"/>
      <c r="M112"/>
      <c r="N112"/>
      <c r="O112"/>
      <c r="P112"/>
      <c r="Q112"/>
      <c r="R112"/>
      <c r="S112"/>
      <c r="T112"/>
      <c r="U112"/>
      <c r="V112"/>
      <c r="W112"/>
    </row>
    <row r="113" spans="1:23" s="8" customFormat="1" ht="15.75" x14ac:dyDescent="0.25">
      <c r="A113" s="26"/>
      <c r="B113" s="37"/>
      <c r="C113" s="7" t="s">
        <v>22</v>
      </c>
      <c r="D113" s="61">
        <v>35999.999999999985</v>
      </c>
      <c r="E113" s="61">
        <v>0</v>
      </c>
      <c r="F113" s="58">
        <f t="shared" si="10"/>
        <v>35999.999999999985</v>
      </c>
      <c r="G113" s="61">
        <v>81.37</v>
      </c>
      <c r="H113" s="61">
        <v>81.37</v>
      </c>
      <c r="I113" s="62">
        <f t="shared" si="15"/>
        <v>35918.629999999983</v>
      </c>
      <c r="J113" s="26"/>
      <c r="K113" s="26"/>
      <c r="L113" s="26"/>
      <c r="M113"/>
      <c r="N113"/>
      <c r="O113"/>
      <c r="P113"/>
      <c r="Q113"/>
      <c r="R113"/>
      <c r="S113"/>
      <c r="T113"/>
      <c r="U113"/>
      <c r="V113"/>
      <c r="W113"/>
    </row>
    <row r="114" spans="1:23" s="8" customFormat="1" ht="15.75" x14ac:dyDescent="0.25">
      <c r="A114" s="26"/>
      <c r="B114" s="37"/>
      <c r="C114" s="7" t="s">
        <v>23</v>
      </c>
      <c r="D114" s="61"/>
      <c r="E114" s="61">
        <v>31550464.663333334</v>
      </c>
      <c r="F114" s="58">
        <f t="shared" si="10"/>
        <v>31550464.663333334</v>
      </c>
      <c r="G114" s="61">
        <v>9745838.9499999993</v>
      </c>
      <c r="H114" s="61">
        <v>9745838.9499999993</v>
      </c>
      <c r="I114" s="62">
        <f t="shared" si="15"/>
        <v>21804625.713333335</v>
      </c>
      <c r="J114" s="26"/>
      <c r="K114" s="26"/>
      <c r="L114" s="26"/>
      <c r="M114"/>
      <c r="N114"/>
      <c r="O114"/>
      <c r="P114"/>
      <c r="Q114"/>
      <c r="R114"/>
      <c r="S114"/>
      <c r="T114"/>
      <c r="U114"/>
      <c r="V114"/>
      <c r="W114"/>
    </row>
    <row r="115" spans="1:23" s="8" customFormat="1" ht="15.75" x14ac:dyDescent="0.25">
      <c r="A115" s="26"/>
      <c r="B115" s="37"/>
      <c r="C115" s="7" t="s">
        <v>24</v>
      </c>
      <c r="D115" s="61"/>
      <c r="E115" s="61">
        <v>0</v>
      </c>
      <c r="F115" s="58">
        <f t="shared" si="10"/>
        <v>0</v>
      </c>
      <c r="G115" s="61">
        <v>0</v>
      </c>
      <c r="H115" s="61">
        <v>0</v>
      </c>
      <c r="I115" s="62">
        <f t="shared" si="15"/>
        <v>0</v>
      </c>
      <c r="J115" s="26"/>
      <c r="K115" s="26"/>
      <c r="L115" s="26"/>
      <c r="M115"/>
      <c r="N115"/>
      <c r="O115"/>
      <c r="P115"/>
      <c r="Q115"/>
      <c r="R115"/>
      <c r="S115"/>
      <c r="T115"/>
      <c r="U115"/>
      <c r="V115"/>
      <c r="W115"/>
    </row>
    <row r="116" spans="1:23" s="8" customFormat="1" ht="15.75" x14ac:dyDescent="0.25">
      <c r="A116" s="26"/>
      <c r="B116" s="37"/>
      <c r="C116" s="7" t="s">
        <v>25</v>
      </c>
      <c r="D116" s="61"/>
      <c r="E116" s="61">
        <v>0</v>
      </c>
      <c r="F116" s="58">
        <f t="shared" si="10"/>
        <v>0</v>
      </c>
      <c r="G116" s="61">
        <v>0</v>
      </c>
      <c r="H116" s="61">
        <v>0</v>
      </c>
      <c r="I116" s="62">
        <f t="shared" si="15"/>
        <v>0</v>
      </c>
      <c r="J116" s="26"/>
      <c r="K116" s="26"/>
      <c r="L116" s="26"/>
      <c r="M116"/>
      <c r="N116"/>
      <c r="O116"/>
      <c r="P116"/>
      <c r="Q116"/>
      <c r="R116"/>
      <c r="S116"/>
      <c r="T116"/>
      <c r="U116"/>
      <c r="V116"/>
      <c r="W116"/>
    </row>
    <row r="117" spans="1:23" s="8" customFormat="1" ht="15.75" x14ac:dyDescent="0.25">
      <c r="A117" s="26"/>
      <c r="B117" s="37"/>
      <c r="C117" s="7" t="s">
        <v>26</v>
      </c>
      <c r="D117" s="61"/>
      <c r="E117" s="61">
        <v>0</v>
      </c>
      <c r="F117" s="58">
        <f t="shared" si="10"/>
        <v>0</v>
      </c>
      <c r="G117" s="61">
        <v>0</v>
      </c>
      <c r="H117" s="61">
        <v>0</v>
      </c>
      <c r="I117" s="62">
        <f t="shared" si="15"/>
        <v>0</v>
      </c>
      <c r="J117" s="26"/>
      <c r="K117" s="26"/>
      <c r="L117" s="26"/>
      <c r="M117"/>
      <c r="N117"/>
      <c r="O117"/>
      <c r="P117"/>
      <c r="Q117"/>
      <c r="R117"/>
      <c r="S117"/>
      <c r="T117"/>
      <c r="U117"/>
      <c r="V117"/>
      <c r="W117"/>
    </row>
    <row r="118" spans="1:23" s="8" customFormat="1" ht="15.75" x14ac:dyDescent="0.25">
      <c r="A118" s="26"/>
      <c r="B118" s="38"/>
      <c r="C118" s="7" t="s">
        <v>27</v>
      </c>
      <c r="D118" s="61"/>
      <c r="E118" s="61">
        <v>185725.74</v>
      </c>
      <c r="F118" s="58">
        <f t="shared" si="10"/>
        <v>185725.74</v>
      </c>
      <c r="G118" s="61">
        <v>185725.74</v>
      </c>
      <c r="H118" s="61">
        <v>185725.74</v>
      </c>
      <c r="I118" s="62">
        <f t="shared" si="15"/>
        <v>0</v>
      </c>
      <c r="J118" s="26"/>
      <c r="K118" s="26"/>
      <c r="L118" s="26"/>
      <c r="M118"/>
      <c r="N118"/>
      <c r="O118"/>
      <c r="P118"/>
      <c r="Q118"/>
      <c r="R118"/>
      <c r="S118"/>
      <c r="T118"/>
      <c r="U118"/>
      <c r="V118"/>
      <c r="W118"/>
    </row>
    <row r="119" spans="1:23" x14ac:dyDescent="0.25">
      <c r="B119" s="16" t="s">
        <v>80</v>
      </c>
      <c r="C119" s="4" t="s">
        <v>79</v>
      </c>
      <c r="D119" s="58">
        <f>SUM(D120:D128)</f>
        <v>0</v>
      </c>
      <c r="E119" s="58">
        <v>1881569</v>
      </c>
      <c r="F119" s="58">
        <f t="shared" ref="F119:I119" si="16">SUM(F120:F128)</f>
        <v>1881569</v>
      </c>
      <c r="G119" s="58">
        <f>SUM(G120:G128)</f>
        <v>1881569</v>
      </c>
      <c r="H119" s="58">
        <f>SUM(H120:H128)</f>
        <v>1881569</v>
      </c>
      <c r="I119" s="58">
        <f t="shared" si="16"/>
        <v>0</v>
      </c>
    </row>
    <row r="120" spans="1:23" s="8" customFormat="1" ht="15.75" x14ac:dyDescent="0.25">
      <c r="A120" s="26"/>
      <c r="B120" s="36"/>
      <c r="C120" s="7" t="s">
        <v>28</v>
      </c>
      <c r="D120" s="61"/>
      <c r="E120" s="61">
        <v>0</v>
      </c>
      <c r="F120" s="58">
        <f t="shared" si="10"/>
        <v>0</v>
      </c>
      <c r="G120" s="61">
        <v>0</v>
      </c>
      <c r="H120" s="61">
        <v>0</v>
      </c>
      <c r="I120" s="62">
        <f t="shared" ref="I120:I128" si="17">F120-G120</f>
        <v>0</v>
      </c>
      <c r="J120" s="26"/>
      <c r="K120" s="26"/>
      <c r="L120" s="26"/>
      <c r="M120"/>
      <c r="N120"/>
      <c r="O120"/>
      <c r="P120"/>
      <c r="Q120"/>
      <c r="R120"/>
      <c r="S120"/>
      <c r="T120"/>
      <c r="U120"/>
      <c r="V120"/>
      <c r="W120"/>
    </row>
    <row r="121" spans="1:23" s="8" customFormat="1" ht="15.75" x14ac:dyDescent="0.25">
      <c r="A121" s="26"/>
      <c r="B121" s="37"/>
      <c r="C121" s="7" t="s">
        <v>29</v>
      </c>
      <c r="D121" s="61"/>
      <c r="E121" s="61">
        <v>0</v>
      </c>
      <c r="F121" s="58">
        <f t="shared" si="10"/>
        <v>0</v>
      </c>
      <c r="G121" s="61">
        <v>0</v>
      </c>
      <c r="H121" s="61">
        <v>0</v>
      </c>
      <c r="I121" s="62">
        <f t="shared" si="17"/>
        <v>0</v>
      </c>
      <c r="J121" s="26"/>
      <c r="K121" s="26"/>
      <c r="L121" s="26"/>
      <c r="M121"/>
      <c r="N121"/>
      <c r="O121"/>
      <c r="P121"/>
      <c r="Q121"/>
      <c r="R121"/>
      <c r="S121"/>
      <c r="T121"/>
      <c r="U121"/>
      <c r="V121"/>
      <c r="W121"/>
    </row>
    <row r="122" spans="1:23" s="8" customFormat="1" ht="15.75" x14ac:dyDescent="0.25">
      <c r="A122" s="26"/>
      <c r="B122" s="37"/>
      <c r="C122" s="7" t="s">
        <v>30</v>
      </c>
      <c r="D122" s="61"/>
      <c r="E122" s="61">
        <v>1881569</v>
      </c>
      <c r="F122" s="58">
        <f t="shared" si="10"/>
        <v>1881569</v>
      </c>
      <c r="G122" s="61">
        <v>1881569</v>
      </c>
      <c r="H122" s="61">
        <v>1881569</v>
      </c>
      <c r="I122" s="62">
        <f t="shared" si="17"/>
        <v>0</v>
      </c>
      <c r="J122" s="26"/>
      <c r="K122" s="26"/>
      <c r="L122" s="26"/>
      <c r="M122"/>
      <c r="N122"/>
      <c r="O122"/>
      <c r="P122"/>
      <c r="Q122"/>
      <c r="R122"/>
      <c r="S122"/>
      <c r="T122"/>
      <c r="U122"/>
      <c r="V122"/>
      <c r="W122"/>
    </row>
    <row r="123" spans="1:23" s="8" customFormat="1" ht="15.75" x14ac:dyDescent="0.25">
      <c r="A123" s="26"/>
      <c r="B123" s="37"/>
      <c r="C123" s="7" t="s">
        <v>31</v>
      </c>
      <c r="D123" s="61"/>
      <c r="E123" s="61">
        <v>0</v>
      </c>
      <c r="F123" s="58">
        <f t="shared" si="10"/>
        <v>0</v>
      </c>
      <c r="G123" s="61">
        <v>0</v>
      </c>
      <c r="H123" s="61">
        <v>0</v>
      </c>
      <c r="I123" s="62">
        <f t="shared" si="17"/>
        <v>0</v>
      </c>
      <c r="J123" s="26"/>
      <c r="K123" s="26"/>
      <c r="L123" s="26"/>
      <c r="M123"/>
      <c r="N123"/>
      <c r="O123"/>
      <c r="P123"/>
      <c r="Q123"/>
      <c r="R123"/>
      <c r="S123"/>
      <c r="T123"/>
      <c r="U123"/>
      <c r="V123"/>
      <c r="W123"/>
    </row>
    <row r="124" spans="1:23" s="8" customFormat="1" ht="15.75" x14ac:dyDescent="0.25">
      <c r="A124" s="26"/>
      <c r="B124" s="37"/>
      <c r="C124" s="7" t="s">
        <v>32</v>
      </c>
      <c r="D124" s="61"/>
      <c r="E124" s="61">
        <v>0</v>
      </c>
      <c r="F124" s="58">
        <f t="shared" si="10"/>
        <v>0</v>
      </c>
      <c r="G124" s="61">
        <v>0</v>
      </c>
      <c r="H124" s="61">
        <v>0</v>
      </c>
      <c r="I124" s="62">
        <f t="shared" si="17"/>
        <v>0</v>
      </c>
      <c r="J124" s="26"/>
      <c r="K124" s="26"/>
      <c r="L124" s="26"/>
      <c r="M124"/>
      <c r="N124"/>
      <c r="O124"/>
      <c r="P124"/>
      <c r="Q124"/>
      <c r="R124"/>
      <c r="S124"/>
      <c r="T124"/>
      <c r="U124"/>
      <c r="V124"/>
      <c r="W124"/>
    </row>
    <row r="125" spans="1:23" s="8" customFormat="1" ht="15.75" x14ac:dyDescent="0.25">
      <c r="A125" s="26"/>
      <c r="B125" s="37"/>
      <c r="C125" s="7" t="s">
        <v>33</v>
      </c>
      <c r="D125" s="61"/>
      <c r="E125" s="61">
        <v>0</v>
      </c>
      <c r="F125" s="58">
        <f t="shared" si="10"/>
        <v>0</v>
      </c>
      <c r="G125" s="61">
        <v>0</v>
      </c>
      <c r="H125" s="61">
        <v>0</v>
      </c>
      <c r="I125" s="62">
        <f t="shared" si="17"/>
        <v>0</v>
      </c>
      <c r="J125" s="26"/>
      <c r="K125" s="26"/>
      <c r="L125" s="26"/>
      <c r="M125"/>
      <c r="N125"/>
      <c r="O125"/>
      <c r="P125"/>
      <c r="Q125"/>
      <c r="R125"/>
      <c r="S125"/>
      <c r="T125"/>
      <c r="U125"/>
      <c r="V125"/>
      <c r="W125"/>
    </row>
    <row r="126" spans="1:23" s="8" customFormat="1" ht="15.75" x14ac:dyDescent="0.25">
      <c r="A126" s="26"/>
      <c r="B126" s="37"/>
      <c r="C126" s="7" t="s">
        <v>34</v>
      </c>
      <c r="D126" s="61"/>
      <c r="E126" s="61">
        <v>0</v>
      </c>
      <c r="F126" s="58">
        <f t="shared" si="10"/>
        <v>0</v>
      </c>
      <c r="G126" s="61">
        <v>0</v>
      </c>
      <c r="H126" s="61">
        <v>0</v>
      </c>
      <c r="I126" s="62">
        <f t="shared" si="17"/>
        <v>0</v>
      </c>
      <c r="J126" s="26"/>
      <c r="K126" s="26"/>
      <c r="L126" s="26"/>
      <c r="M126"/>
      <c r="N126"/>
      <c r="O126"/>
      <c r="P126"/>
      <c r="Q126"/>
      <c r="R126"/>
      <c r="S126"/>
      <c r="T126"/>
      <c r="U126"/>
      <c r="V126"/>
      <c r="W126"/>
    </row>
    <row r="127" spans="1:23" s="8" customFormat="1" ht="15.75" x14ac:dyDescent="0.25">
      <c r="A127" s="26"/>
      <c r="B127" s="37"/>
      <c r="C127" s="7" t="s">
        <v>35</v>
      </c>
      <c r="D127" s="61"/>
      <c r="E127" s="61">
        <v>0</v>
      </c>
      <c r="F127" s="58">
        <f t="shared" si="10"/>
        <v>0</v>
      </c>
      <c r="G127" s="61">
        <v>0</v>
      </c>
      <c r="H127" s="61">
        <v>0</v>
      </c>
      <c r="I127" s="62">
        <f t="shared" si="17"/>
        <v>0</v>
      </c>
      <c r="J127" s="26"/>
      <c r="K127" s="26"/>
      <c r="L127" s="26"/>
      <c r="M127"/>
      <c r="N127"/>
      <c r="O127"/>
      <c r="P127"/>
      <c r="Q127"/>
      <c r="R127"/>
      <c r="S127"/>
      <c r="T127"/>
      <c r="U127"/>
      <c r="V127"/>
      <c r="W127"/>
    </row>
    <row r="128" spans="1:23" s="8" customFormat="1" ht="15.75" x14ac:dyDescent="0.25">
      <c r="A128" s="26"/>
      <c r="B128" s="38"/>
      <c r="C128" s="7" t="s">
        <v>68</v>
      </c>
      <c r="D128" s="61"/>
      <c r="E128" s="61">
        <v>0</v>
      </c>
      <c r="F128" s="58">
        <f t="shared" si="10"/>
        <v>0</v>
      </c>
      <c r="G128" s="61">
        <v>0</v>
      </c>
      <c r="H128" s="61">
        <v>0</v>
      </c>
      <c r="I128" s="62">
        <f t="shared" si="17"/>
        <v>0</v>
      </c>
      <c r="J128" s="26"/>
      <c r="K128" s="26"/>
      <c r="L128" s="26"/>
      <c r="M128"/>
      <c r="N128"/>
      <c r="O128"/>
      <c r="P128"/>
      <c r="Q128"/>
      <c r="R128"/>
      <c r="S128"/>
      <c r="T128"/>
      <c r="U128"/>
      <c r="V128"/>
      <c r="W128"/>
    </row>
    <row r="129" spans="1:23" x14ac:dyDescent="0.25">
      <c r="B129" s="16" t="s">
        <v>81</v>
      </c>
      <c r="C129" s="5" t="s">
        <v>82</v>
      </c>
      <c r="D129" s="58">
        <f>SUM(D130:D138)</f>
        <v>9828248.4899999984</v>
      </c>
      <c r="E129" s="58">
        <v>-5755331.6000000006</v>
      </c>
      <c r="F129" s="58">
        <f t="shared" ref="F129:I129" si="18">SUM(F130:F138)</f>
        <v>4072916.8899999983</v>
      </c>
      <c r="G129" s="58">
        <f>SUM(G130:G138)</f>
        <v>3785495.7</v>
      </c>
      <c r="H129" s="58">
        <f>SUM(H130:H138)</f>
        <v>3785495.7</v>
      </c>
      <c r="I129" s="58">
        <f t="shared" si="18"/>
        <v>287421.18999999814</v>
      </c>
    </row>
    <row r="130" spans="1:23" s="8" customFormat="1" ht="15.75" x14ac:dyDescent="0.25">
      <c r="A130" s="26"/>
      <c r="B130" s="36"/>
      <c r="C130" s="9" t="s">
        <v>36</v>
      </c>
      <c r="D130" s="61"/>
      <c r="E130" s="61">
        <v>287421.19</v>
      </c>
      <c r="F130" s="58">
        <f t="shared" si="10"/>
        <v>287421.19</v>
      </c>
      <c r="G130" s="61">
        <v>0</v>
      </c>
      <c r="H130" s="61">
        <v>0</v>
      </c>
      <c r="I130" s="62">
        <f t="shared" ref="I130:I162" si="19">F130-G130</f>
        <v>287421.19</v>
      </c>
      <c r="J130" s="26"/>
      <c r="K130" s="26"/>
      <c r="L130" s="26"/>
      <c r="M130"/>
      <c r="N130"/>
      <c r="O130"/>
      <c r="P130"/>
      <c r="Q130"/>
      <c r="R130"/>
      <c r="S130"/>
      <c r="T130"/>
      <c r="U130"/>
      <c r="V130"/>
      <c r="W130"/>
    </row>
    <row r="131" spans="1:23" s="8" customFormat="1" ht="15.75" x14ac:dyDescent="0.25">
      <c r="A131" s="26"/>
      <c r="B131" s="37"/>
      <c r="C131" s="9" t="s">
        <v>37</v>
      </c>
      <c r="D131" s="61"/>
      <c r="E131" s="61">
        <v>0</v>
      </c>
      <c r="F131" s="58">
        <f t="shared" si="10"/>
        <v>0</v>
      </c>
      <c r="G131" s="61">
        <v>0</v>
      </c>
      <c r="H131" s="61">
        <v>0</v>
      </c>
      <c r="I131" s="62">
        <f t="shared" si="19"/>
        <v>0</v>
      </c>
      <c r="J131" s="26"/>
      <c r="K131" s="26"/>
      <c r="L131" s="26"/>
      <c r="M131"/>
      <c r="N131"/>
      <c r="O131"/>
      <c r="P131"/>
      <c r="Q131"/>
      <c r="R131"/>
      <c r="S131"/>
      <c r="T131"/>
      <c r="U131"/>
      <c r="V131"/>
      <c r="W131"/>
    </row>
    <row r="132" spans="1:23" s="8" customFormat="1" ht="15.75" x14ac:dyDescent="0.25">
      <c r="A132" s="26"/>
      <c r="B132" s="37"/>
      <c r="C132" s="9" t="s">
        <v>38</v>
      </c>
      <c r="D132" s="61"/>
      <c r="E132" s="61">
        <v>0</v>
      </c>
      <c r="F132" s="58">
        <f t="shared" si="10"/>
        <v>0</v>
      </c>
      <c r="G132" s="61">
        <v>0</v>
      </c>
      <c r="H132" s="61">
        <v>0</v>
      </c>
      <c r="I132" s="62">
        <f t="shared" si="19"/>
        <v>0</v>
      </c>
      <c r="J132" s="26"/>
      <c r="K132" s="26"/>
      <c r="L132" s="26"/>
      <c r="M132"/>
      <c r="N132"/>
      <c r="O132"/>
      <c r="P132"/>
      <c r="Q132"/>
      <c r="R132"/>
      <c r="S132"/>
      <c r="T132"/>
      <c r="U132"/>
      <c r="V132"/>
      <c r="W132"/>
    </row>
    <row r="133" spans="1:23" s="8" customFormat="1" ht="15.75" x14ac:dyDescent="0.25">
      <c r="A133" s="26"/>
      <c r="B133" s="37"/>
      <c r="C133" s="9" t="s">
        <v>39</v>
      </c>
      <c r="D133" s="61">
        <v>9828248.4899999984</v>
      </c>
      <c r="E133" s="61">
        <v>-9061748.4900000002</v>
      </c>
      <c r="F133" s="58">
        <f t="shared" si="10"/>
        <v>766499.99999999814</v>
      </c>
      <c r="G133" s="61">
        <v>766500</v>
      </c>
      <c r="H133" s="61">
        <v>766500</v>
      </c>
      <c r="I133" s="62">
        <f t="shared" si="19"/>
        <v>-1.862645149230957E-9</v>
      </c>
      <c r="J133" s="26"/>
      <c r="K133" s="26"/>
      <c r="L133" s="26"/>
      <c r="M133"/>
      <c r="N133"/>
      <c r="O133"/>
      <c r="P133"/>
      <c r="Q133"/>
      <c r="R133"/>
      <c r="S133"/>
      <c r="T133"/>
      <c r="U133"/>
      <c r="V133"/>
      <c r="W133"/>
    </row>
    <row r="134" spans="1:23" s="8" customFormat="1" ht="15.75" x14ac:dyDescent="0.25">
      <c r="A134" s="26"/>
      <c r="B134" s="37"/>
      <c r="C134" s="9" t="s">
        <v>40</v>
      </c>
      <c r="D134" s="61"/>
      <c r="E134" s="61">
        <v>2103486</v>
      </c>
      <c r="F134" s="58">
        <f t="shared" si="10"/>
        <v>2103486</v>
      </c>
      <c r="G134" s="61">
        <v>2103486</v>
      </c>
      <c r="H134" s="61">
        <v>2103486</v>
      </c>
      <c r="I134" s="62">
        <f t="shared" si="19"/>
        <v>0</v>
      </c>
      <c r="J134" s="26"/>
      <c r="K134" s="26"/>
      <c r="L134" s="26"/>
      <c r="M134"/>
      <c r="N134"/>
      <c r="O134"/>
      <c r="P134"/>
      <c r="Q134"/>
      <c r="R134"/>
      <c r="S134"/>
      <c r="T134"/>
      <c r="U134"/>
      <c r="V134"/>
      <c r="W134"/>
    </row>
    <row r="135" spans="1:23" s="8" customFormat="1" ht="15.75" x14ac:dyDescent="0.25">
      <c r="A135" s="26"/>
      <c r="B135" s="37"/>
      <c r="C135" s="9" t="s">
        <v>41</v>
      </c>
      <c r="D135" s="61"/>
      <c r="E135" s="61">
        <v>675076.5</v>
      </c>
      <c r="F135" s="58">
        <f t="shared" si="10"/>
        <v>675076.5</v>
      </c>
      <c r="G135" s="61">
        <v>675076.5</v>
      </c>
      <c r="H135" s="61">
        <v>675076.5</v>
      </c>
      <c r="I135" s="62">
        <f t="shared" si="19"/>
        <v>0</v>
      </c>
      <c r="J135" s="26"/>
      <c r="K135" s="26"/>
      <c r="L135" s="26"/>
      <c r="M135"/>
      <c r="N135"/>
      <c r="O135"/>
      <c r="P135"/>
      <c r="Q135"/>
      <c r="R135"/>
      <c r="S135"/>
      <c r="T135"/>
      <c r="U135"/>
      <c r="V135"/>
      <c r="W135"/>
    </row>
    <row r="136" spans="1:23" s="8" customFormat="1" ht="15.75" x14ac:dyDescent="0.25">
      <c r="A136" s="26"/>
      <c r="B136" s="37"/>
      <c r="C136" s="9" t="s">
        <v>42</v>
      </c>
      <c r="D136" s="61"/>
      <c r="E136" s="61">
        <v>0</v>
      </c>
      <c r="F136" s="58">
        <f t="shared" si="10"/>
        <v>0</v>
      </c>
      <c r="G136" s="61">
        <v>0</v>
      </c>
      <c r="H136" s="61">
        <v>0</v>
      </c>
      <c r="I136" s="62">
        <f t="shared" si="19"/>
        <v>0</v>
      </c>
      <c r="J136" s="26"/>
      <c r="K136" s="26"/>
      <c r="L136" s="26"/>
      <c r="M136"/>
      <c r="N136"/>
      <c r="O136"/>
      <c r="P136"/>
      <c r="Q136"/>
      <c r="R136"/>
      <c r="S136"/>
      <c r="T136"/>
      <c r="U136"/>
      <c r="V136"/>
      <c r="W136"/>
    </row>
    <row r="137" spans="1:23" s="8" customFormat="1" ht="15.75" x14ac:dyDescent="0.25">
      <c r="A137" s="26"/>
      <c r="B137" s="37"/>
      <c r="C137" s="9" t="s">
        <v>43</v>
      </c>
      <c r="D137" s="61"/>
      <c r="E137" s="61">
        <v>0</v>
      </c>
      <c r="F137" s="58">
        <f t="shared" si="10"/>
        <v>0</v>
      </c>
      <c r="G137" s="61">
        <v>0</v>
      </c>
      <c r="H137" s="61">
        <v>0</v>
      </c>
      <c r="I137" s="62">
        <f t="shared" si="19"/>
        <v>0</v>
      </c>
      <c r="J137" s="26"/>
      <c r="K137" s="26"/>
      <c r="L137" s="26"/>
      <c r="M137"/>
      <c r="N137"/>
      <c r="O137"/>
      <c r="P137"/>
      <c r="Q137"/>
      <c r="R137"/>
      <c r="S137"/>
      <c r="T137"/>
      <c r="U137"/>
      <c r="V137"/>
      <c r="W137"/>
    </row>
    <row r="138" spans="1:23" s="8" customFormat="1" ht="15.75" x14ac:dyDescent="0.25">
      <c r="A138" s="26"/>
      <c r="B138" s="38"/>
      <c r="C138" s="9" t="s">
        <v>44</v>
      </c>
      <c r="D138" s="61"/>
      <c r="E138" s="61">
        <v>240433.2</v>
      </c>
      <c r="F138" s="58">
        <f t="shared" si="10"/>
        <v>240433.2</v>
      </c>
      <c r="G138" s="61">
        <v>240433.2</v>
      </c>
      <c r="H138" s="61">
        <v>240433.2</v>
      </c>
      <c r="I138" s="62">
        <f t="shared" si="19"/>
        <v>0</v>
      </c>
      <c r="J138" s="26"/>
      <c r="K138" s="26"/>
      <c r="L138" s="26"/>
      <c r="M138"/>
      <c r="N138"/>
      <c r="O138"/>
      <c r="P138"/>
      <c r="Q138"/>
      <c r="R138"/>
      <c r="S138"/>
      <c r="T138"/>
      <c r="U138"/>
      <c r="V138"/>
      <c r="W138"/>
    </row>
    <row r="139" spans="1:23" x14ac:dyDescent="0.25">
      <c r="B139" s="17" t="s">
        <v>84</v>
      </c>
      <c r="C139" s="6" t="s">
        <v>83</v>
      </c>
      <c r="D139" s="58">
        <f>SUM(D140:D142)</f>
        <v>131758310.88999979</v>
      </c>
      <c r="E139" s="58">
        <v>-35681895.079999983</v>
      </c>
      <c r="F139" s="58">
        <f t="shared" ref="F139:I139" si="20">SUM(F140:F142)</f>
        <v>96076415.809999809</v>
      </c>
      <c r="G139" s="58">
        <v>41463272.979999997</v>
      </c>
      <c r="H139" s="58">
        <v>41463272.979999997</v>
      </c>
      <c r="I139" s="58">
        <f t="shared" si="20"/>
        <v>54613142.829999812</v>
      </c>
    </row>
    <row r="140" spans="1:23" s="8" customFormat="1" ht="15.75" x14ac:dyDescent="0.25">
      <c r="A140" s="26"/>
      <c r="B140" s="36"/>
      <c r="C140" s="10" t="s">
        <v>45</v>
      </c>
      <c r="D140" s="61">
        <v>131758310.88999979</v>
      </c>
      <c r="E140" s="61">
        <v>-35681895.079999983</v>
      </c>
      <c r="F140" s="58">
        <f t="shared" si="10"/>
        <v>96076415.809999809</v>
      </c>
      <c r="G140" s="61">
        <v>41463272.979999997</v>
      </c>
      <c r="H140" s="61">
        <v>41463272.979999997</v>
      </c>
      <c r="I140" s="62">
        <f t="shared" si="19"/>
        <v>54613142.829999812</v>
      </c>
      <c r="J140" s="26"/>
      <c r="K140" s="26"/>
      <c r="L140" s="26"/>
      <c r="M140"/>
      <c r="N140"/>
      <c r="O140"/>
      <c r="P140"/>
      <c r="Q140"/>
      <c r="R140"/>
      <c r="S140"/>
      <c r="T140"/>
      <c r="U140"/>
      <c r="V140"/>
      <c r="W140"/>
    </row>
    <row r="141" spans="1:23" s="8" customFormat="1" ht="15.75" x14ac:dyDescent="0.25">
      <c r="A141" s="26"/>
      <c r="B141" s="37"/>
      <c r="C141" s="10" t="s">
        <v>46</v>
      </c>
      <c r="D141" s="61"/>
      <c r="E141" s="61">
        <v>0</v>
      </c>
      <c r="F141" s="58">
        <f t="shared" si="10"/>
        <v>0</v>
      </c>
      <c r="G141" s="61">
        <v>0</v>
      </c>
      <c r="H141" s="61">
        <v>0</v>
      </c>
      <c r="I141" s="62">
        <f t="shared" si="19"/>
        <v>0</v>
      </c>
      <c r="J141" s="26"/>
      <c r="K141" s="26"/>
      <c r="L141" s="26"/>
      <c r="M141"/>
      <c r="N141"/>
      <c r="O141"/>
      <c r="P141"/>
      <c r="Q141"/>
      <c r="R141"/>
      <c r="S141"/>
      <c r="T141"/>
      <c r="U141"/>
      <c r="V141"/>
      <c r="W141"/>
    </row>
    <row r="142" spans="1:23" s="8" customFormat="1" ht="15.75" x14ac:dyDescent="0.25">
      <c r="A142" s="26"/>
      <c r="B142" s="37"/>
      <c r="C142" s="10" t="s">
        <v>47</v>
      </c>
      <c r="D142" s="61"/>
      <c r="E142" s="61">
        <v>0</v>
      </c>
      <c r="F142" s="58">
        <f t="shared" si="10"/>
        <v>0</v>
      </c>
      <c r="G142" s="61">
        <v>0</v>
      </c>
      <c r="H142" s="61">
        <v>0</v>
      </c>
      <c r="I142" s="62">
        <f t="shared" si="19"/>
        <v>0</v>
      </c>
      <c r="J142" s="26"/>
      <c r="K142" s="26"/>
      <c r="L142" s="26"/>
      <c r="M142"/>
      <c r="N142"/>
      <c r="O142"/>
      <c r="P142"/>
      <c r="Q142"/>
      <c r="R142"/>
      <c r="S142"/>
      <c r="T142"/>
      <c r="U142"/>
      <c r="V142"/>
      <c r="W142"/>
    </row>
    <row r="143" spans="1:23" x14ac:dyDescent="0.25">
      <c r="B143" s="18" t="s">
        <v>86</v>
      </c>
      <c r="C143" s="5" t="s">
        <v>85</v>
      </c>
      <c r="D143" s="58">
        <f>SUM(D144:D150)</f>
        <v>0</v>
      </c>
      <c r="E143" s="58">
        <v>0</v>
      </c>
      <c r="F143" s="58">
        <f t="shared" si="10"/>
        <v>0</v>
      </c>
      <c r="G143" s="58">
        <v>0</v>
      </c>
      <c r="H143" s="58">
        <v>0</v>
      </c>
      <c r="I143" s="64">
        <f t="shared" si="19"/>
        <v>0</v>
      </c>
    </row>
    <row r="144" spans="1:23" s="8" customFormat="1" ht="15.75" x14ac:dyDescent="0.25">
      <c r="A144" s="26"/>
      <c r="B144" s="37"/>
      <c r="C144" s="7" t="s">
        <v>48</v>
      </c>
      <c r="D144" s="61"/>
      <c r="E144" s="61">
        <v>0</v>
      </c>
      <c r="F144" s="58">
        <f t="shared" si="10"/>
        <v>0</v>
      </c>
      <c r="G144" s="61">
        <v>0</v>
      </c>
      <c r="H144" s="61">
        <v>0</v>
      </c>
      <c r="I144" s="62">
        <f t="shared" si="19"/>
        <v>0</v>
      </c>
      <c r="J144" s="26"/>
      <c r="K144" s="26"/>
      <c r="L144" s="26"/>
      <c r="M144"/>
      <c r="N144"/>
      <c r="O144"/>
      <c r="P144"/>
      <c r="Q144"/>
      <c r="R144"/>
      <c r="S144"/>
      <c r="T144"/>
      <c r="U144"/>
      <c r="V144"/>
      <c r="W144"/>
    </row>
    <row r="145" spans="1:23" s="8" customFormat="1" ht="15.75" x14ac:dyDescent="0.25">
      <c r="A145" s="26"/>
      <c r="B145" s="37"/>
      <c r="C145" s="7" t="s">
        <v>49</v>
      </c>
      <c r="D145" s="61"/>
      <c r="E145" s="61">
        <v>0</v>
      </c>
      <c r="F145" s="58">
        <f t="shared" si="10"/>
        <v>0</v>
      </c>
      <c r="G145" s="61">
        <v>0</v>
      </c>
      <c r="H145" s="61">
        <v>0</v>
      </c>
      <c r="I145" s="62">
        <f t="shared" si="19"/>
        <v>0</v>
      </c>
      <c r="J145" s="26"/>
      <c r="K145" s="26"/>
      <c r="L145" s="26"/>
      <c r="M145"/>
      <c r="N145"/>
      <c r="O145"/>
      <c r="P145"/>
      <c r="Q145"/>
      <c r="R145"/>
      <c r="S145"/>
      <c r="T145"/>
      <c r="U145"/>
      <c r="V145"/>
      <c r="W145"/>
    </row>
    <row r="146" spans="1:23" s="8" customFormat="1" ht="15.75" x14ac:dyDescent="0.25">
      <c r="A146" s="26"/>
      <c r="B146" s="37"/>
      <c r="C146" s="7" t="s">
        <v>50</v>
      </c>
      <c r="D146" s="61"/>
      <c r="E146" s="61">
        <v>0</v>
      </c>
      <c r="F146" s="58">
        <f t="shared" si="10"/>
        <v>0</v>
      </c>
      <c r="G146" s="61">
        <v>0</v>
      </c>
      <c r="H146" s="61">
        <v>0</v>
      </c>
      <c r="I146" s="62">
        <f t="shared" si="19"/>
        <v>0</v>
      </c>
      <c r="J146" s="26"/>
      <c r="K146" s="26"/>
      <c r="L146" s="26"/>
      <c r="M146"/>
      <c r="N146"/>
      <c r="O146"/>
      <c r="P146"/>
      <c r="Q146"/>
      <c r="R146"/>
      <c r="S146"/>
      <c r="T146"/>
      <c r="U146"/>
      <c r="V146"/>
      <c r="W146"/>
    </row>
    <row r="147" spans="1:23" s="8" customFormat="1" ht="15.75" x14ac:dyDescent="0.25">
      <c r="A147" s="26"/>
      <c r="B147" s="37"/>
      <c r="C147" s="7" t="s">
        <v>97</v>
      </c>
      <c r="D147" s="61"/>
      <c r="E147" s="61">
        <v>0</v>
      </c>
      <c r="F147" s="58">
        <f t="shared" si="10"/>
        <v>0</v>
      </c>
      <c r="G147" s="61">
        <v>0</v>
      </c>
      <c r="H147" s="61">
        <v>0</v>
      </c>
      <c r="I147" s="62">
        <f t="shared" si="19"/>
        <v>0</v>
      </c>
      <c r="J147" s="26"/>
      <c r="K147" s="26"/>
      <c r="L147" s="26"/>
      <c r="M147"/>
      <c r="N147"/>
      <c r="O147"/>
      <c r="P147"/>
      <c r="Q147"/>
      <c r="R147"/>
      <c r="S147"/>
      <c r="T147"/>
      <c r="U147"/>
      <c r="V147"/>
      <c r="W147"/>
    </row>
    <row r="148" spans="1:23" s="8" customFormat="1" ht="15.75" x14ac:dyDescent="0.25">
      <c r="A148" s="26"/>
      <c r="B148" s="37"/>
      <c r="C148" s="7" t="s">
        <v>51</v>
      </c>
      <c r="D148" s="61"/>
      <c r="E148" s="61">
        <v>0</v>
      </c>
      <c r="F148" s="58">
        <f t="shared" si="10"/>
        <v>0</v>
      </c>
      <c r="G148" s="61">
        <v>0</v>
      </c>
      <c r="H148" s="61">
        <v>0</v>
      </c>
      <c r="I148" s="62">
        <f t="shared" si="19"/>
        <v>0</v>
      </c>
      <c r="J148" s="26"/>
      <c r="K148" s="26"/>
      <c r="L148" s="26"/>
      <c r="M148"/>
      <c r="N148"/>
      <c r="O148"/>
      <c r="P148"/>
      <c r="Q148"/>
      <c r="R148"/>
      <c r="S148"/>
      <c r="T148"/>
      <c r="U148"/>
      <c r="V148"/>
      <c r="W148"/>
    </row>
    <row r="149" spans="1:23" s="8" customFormat="1" ht="15.75" x14ac:dyDescent="0.25">
      <c r="A149" s="26"/>
      <c r="B149" s="37"/>
      <c r="C149" s="7" t="s">
        <v>52</v>
      </c>
      <c r="D149" s="61"/>
      <c r="E149" s="61">
        <v>0</v>
      </c>
      <c r="F149" s="58">
        <f t="shared" si="10"/>
        <v>0</v>
      </c>
      <c r="G149" s="61">
        <v>0</v>
      </c>
      <c r="H149" s="61">
        <v>0</v>
      </c>
      <c r="I149" s="62">
        <f t="shared" si="19"/>
        <v>0</v>
      </c>
      <c r="J149" s="26"/>
      <c r="K149" s="26"/>
      <c r="L149" s="26"/>
      <c r="M149"/>
      <c r="N149"/>
      <c r="O149"/>
      <c r="P149"/>
      <c r="Q149"/>
      <c r="R149"/>
      <c r="S149"/>
      <c r="T149"/>
      <c r="U149"/>
      <c r="V149"/>
      <c r="W149"/>
    </row>
    <row r="150" spans="1:23" s="8" customFormat="1" ht="15.75" x14ac:dyDescent="0.25">
      <c r="A150" s="26"/>
      <c r="B150" s="38"/>
      <c r="C150" s="7" t="s">
        <v>53</v>
      </c>
      <c r="D150" s="61"/>
      <c r="E150" s="61">
        <v>0</v>
      </c>
      <c r="F150" s="58">
        <f t="shared" si="10"/>
        <v>0</v>
      </c>
      <c r="G150" s="61">
        <v>0</v>
      </c>
      <c r="H150" s="61">
        <v>0</v>
      </c>
      <c r="I150" s="62">
        <f t="shared" si="19"/>
        <v>0</v>
      </c>
      <c r="J150" s="26"/>
      <c r="K150" s="26"/>
      <c r="L150" s="26"/>
      <c r="M150"/>
      <c r="N150"/>
      <c r="O150"/>
      <c r="P150"/>
      <c r="Q150"/>
      <c r="R150"/>
      <c r="S150"/>
      <c r="T150"/>
      <c r="U150"/>
      <c r="V150"/>
      <c r="W150"/>
    </row>
    <row r="151" spans="1:23" x14ac:dyDescent="0.25">
      <c r="B151" s="18" t="s">
        <v>88</v>
      </c>
      <c r="C151" s="5" t="s">
        <v>87</v>
      </c>
      <c r="D151" s="58">
        <f>SUM(D152:D154)</f>
        <v>0</v>
      </c>
      <c r="E151" s="58">
        <v>0</v>
      </c>
      <c r="F151" s="58">
        <f t="shared" si="10"/>
        <v>0</v>
      </c>
      <c r="G151" s="58">
        <v>0</v>
      </c>
      <c r="H151" s="58">
        <v>0</v>
      </c>
      <c r="I151" s="62">
        <f t="shared" si="19"/>
        <v>0</v>
      </c>
    </row>
    <row r="152" spans="1:23" ht="15.75" x14ac:dyDescent="0.25">
      <c r="B152" s="90"/>
      <c r="C152" s="7" t="s">
        <v>59</v>
      </c>
      <c r="D152" s="61"/>
      <c r="E152" s="61">
        <v>0</v>
      </c>
      <c r="F152" s="58">
        <f t="shared" si="10"/>
        <v>0</v>
      </c>
      <c r="G152" s="61">
        <v>0</v>
      </c>
      <c r="H152" s="61">
        <v>0</v>
      </c>
      <c r="I152" s="62">
        <f t="shared" si="19"/>
        <v>0</v>
      </c>
    </row>
    <row r="153" spans="1:23" ht="15.75" x14ac:dyDescent="0.25">
      <c r="B153" s="91"/>
      <c r="C153" s="7" t="s">
        <v>60</v>
      </c>
      <c r="D153" s="61"/>
      <c r="E153" s="61">
        <v>0</v>
      </c>
      <c r="F153" s="58">
        <f t="shared" si="10"/>
        <v>0</v>
      </c>
      <c r="G153" s="61">
        <v>0</v>
      </c>
      <c r="H153" s="61">
        <v>0</v>
      </c>
      <c r="I153" s="62">
        <f t="shared" si="19"/>
        <v>0</v>
      </c>
    </row>
    <row r="154" spans="1:23" ht="15.75" x14ac:dyDescent="0.25">
      <c r="B154" s="92"/>
      <c r="C154" s="7" t="s">
        <v>61</v>
      </c>
      <c r="D154" s="61"/>
      <c r="E154" s="61">
        <v>0</v>
      </c>
      <c r="F154" s="58">
        <f t="shared" si="10"/>
        <v>0</v>
      </c>
      <c r="G154" s="61">
        <v>0</v>
      </c>
      <c r="H154" s="61">
        <v>0</v>
      </c>
      <c r="I154" s="62">
        <f t="shared" si="19"/>
        <v>0</v>
      </c>
    </row>
    <row r="155" spans="1:23" x14ac:dyDescent="0.25">
      <c r="B155" s="19" t="s">
        <v>72</v>
      </c>
      <c r="C155" s="5" t="s">
        <v>89</v>
      </c>
      <c r="D155" s="58">
        <f>SUM(D156:D162)</f>
        <v>0</v>
      </c>
      <c r="E155" s="58">
        <v>15990798.624999998</v>
      </c>
      <c r="F155" s="58">
        <f t="shared" ref="F155:I155" si="21">SUM(F156:F162)</f>
        <v>15990798.624999998</v>
      </c>
      <c r="G155" s="58">
        <v>0</v>
      </c>
      <c r="H155" s="58">
        <v>0</v>
      </c>
      <c r="I155" s="58">
        <f t="shared" si="21"/>
        <v>15990798.624999998</v>
      </c>
    </row>
    <row r="156" spans="1:23" s="8" customFormat="1" ht="15.75" x14ac:dyDescent="0.25">
      <c r="A156" s="26"/>
      <c r="B156" s="36"/>
      <c r="C156" s="10" t="s">
        <v>54</v>
      </c>
      <c r="D156" s="61"/>
      <c r="E156" s="61">
        <v>5975999.8499999996</v>
      </c>
      <c r="F156" s="58">
        <f t="shared" ref="F156:F162" si="22">D156+E156</f>
        <v>5975999.8499999996</v>
      </c>
      <c r="G156" s="61">
        <v>0</v>
      </c>
      <c r="H156" s="61">
        <v>0</v>
      </c>
      <c r="I156" s="62">
        <f t="shared" si="19"/>
        <v>5975999.8499999996</v>
      </c>
      <c r="J156" s="26"/>
      <c r="K156" s="26"/>
      <c r="L156" s="26"/>
      <c r="M156"/>
      <c r="N156"/>
      <c r="O156"/>
      <c r="P156"/>
      <c r="Q156"/>
      <c r="R156"/>
      <c r="S156"/>
      <c r="T156"/>
      <c r="U156"/>
      <c r="V156"/>
      <c r="W156"/>
    </row>
    <row r="157" spans="1:23" s="8" customFormat="1" ht="15.75" x14ac:dyDescent="0.25">
      <c r="A157" s="26"/>
      <c r="B157" s="37"/>
      <c r="C157" s="10" t="s">
        <v>55</v>
      </c>
      <c r="D157" s="61"/>
      <c r="E157" s="61">
        <v>10014798.774999999</v>
      </c>
      <c r="F157" s="58">
        <f t="shared" si="22"/>
        <v>10014798.774999999</v>
      </c>
      <c r="G157" s="61">
        <v>0</v>
      </c>
      <c r="H157" s="61">
        <v>0</v>
      </c>
      <c r="I157" s="62">
        <f t="shared" si="19"/>
        <v>10014798.774999999</v>
      </c>
      <c r="J157" s="26"/>
      <c r="K157" s="26"/>
      <c r="L157" s="26"/>
      <c r="M157"/>
      <c r="N157"/>
      <c r="O157"/>
      <c r="P157"/>
      <c r="Q157"/>
      <c r="R157"/>
      <c r="S157"/>
      <c r="T157"/>
      <c r="U157"/>
      <c r="V157"/>
      <c r="W157"/>
    </row>
    <row r="158" spans="1:23" s="8" customFormat="1" ht="15.75" x14ac:dyDescent="0.25">
      <c r="A158" s="26"/>
      <c r="B158" s="37"/>
      <c r="C158" s="10" t="s">
        <v>56</v>
      </c>
      <c r="D158" s="61"/>
      <c r="E158" s="61">
        <v>0</v>
      </c>
      <c r="F158" s="58">
        <f t="shared" si="22"/>
        <v>0</v>
      </c>
      <c r="G158" s="61">
        <v>0</v>
      </c>
      <c r="H158" s="61">
        <v>0</v>
      </c>
      <c r="I158" s="62">
        <f t="shared" si="19"/>
        <v>0</v>
      </c>
      <c r="J158" s="26"/>
      <c r="K158" s="26"/>
      <c r="L158" s="26"/>
      <c r="M158"/>
      <c r="N158"/>
      <c r="O158"/>
      <c r="P158"/>
      <c r="Q158"/>
      <c r="R158"/>
      <c r="S158"/>
      <c r="T158"/>
      <c r="U158"/>
      <c r="V158"/>
      <c r="W158"/>
    </row>
    <row r="159" spans="1:23" s="8" customFormat="1" ht="15.75" x14ac:dyDescent="0.25">
      <c r="A159" s="26"/>
      <c r="B159" s="37"/>
      <c r="C159" s="10" t="s">
        <v>57</v>
      </c>
      <c r="D159" s="61"/>
      <c r="E159" s="61">
        <v>0</v>
      </c>
      <c r="F159" s="58">
        <f t="shared" si="22"/>
        <v>0</v>
      </c>
      <c r="G159" s="61">
        <v>0</v>
      </c>
      <c r="H159" s="61">
        <v>0</v>
      </c>
      <c r="I159" s="62">
        <f t="shared" si="19"/>
        <v>0</v>
      </c>
      <c r="J159" s="26"/>
      <c r="K159" s="26"/>
      <c r="L159" s="26"/>
      <c r="M159"/>
      <c r="N159"/>
      <c r="O159"/>
      <c r="P159"/>
      <c r="Q159"/>
      <c r="R159"/>
      <c r="S159"/>
      <c r="T159"/>
      <c r="U159"/>
      <c r="V159"/>
      <c r="W159"/>
    </row>
    <row r="160" spans="1:23" s="8" customFormat="1" ht="15.75" x14ac:dyDescent="0.25">
      <c r="A160" s="26"/>
      <c r="B160" s="37"/>
      <c r="C160" s="10" t="s">
        <v>58</v>
      </c>
      <c r="D160" s="61"/>
      <c r="E160" s="61">
        <v>0</v>
      </c>
      <c r="F160" s="58">
        <f t="shared" si="22"/>
        <v>0</v>
      </c>
      <c r="G160" s="61">
        <v>0</v>
      </c>
      <c r="H160" s="61">
        <v>0</v>
      </c>
      <c r="I160" s="62">
        <f t="shared" si="19"/>
        <v>0</v>
      </c>
      <c r="J160" s="26"/>
      <c r="K160" s="26"/>
      <c r="L160" s="26"/>
      <c r="M160"/>
      <c r="N160"/>
      <c r="O160"/>
      <c r="P160"/>
      <c r="Q160"/>
      <c r="R160"/>
      <c r="S160"/>
      <c r="T160"/>
      <c r="U160"/>
      <c r="V160"/>
      <c r="W160"/>
    </row>
    <row r="161" spans="1:23" s="8" customFormat="1" ht="15.75" x14ac:dyDescent="0.25">
      <c r="A161" s="26"/>
      <c r="B161" s="37"/>
      <c r="C161" s="10" t="s">
        <v>90</v>
      </c>
      <c r="D161" s="61"/>
      <c r="E161" s="61">
        <v>0</v>
      </c>
      <c r="F161" s="58">
        <f t="shared" si="22"/>
        <v>0</v>
      </c>
      <c r="G161" s="61">
        <v>0</v>
      </c>
      <c r="H161" s="61">
        <v>0</v>
      </c>
      <c r="I161" s="62">
        <f t="shared" si="19"/>
        <v>0</v>
      </c>
      <c r="J161" s="26"/>
      <c r="K161" s="26"/>
      <c r="L161" s="26"/>
      <c r="M161"/>
      <c r="N161"/>
      <c r="O161"/>
      <c r="P161"/>
      <c r="Q161"/>
      <c r="R161"/>
      <c r="S161"/>
      <c r="T161"/>
      <c r="U161"/>
      <c r="V161"/>
      <c r="W161"/>
    </row>
    <row r="162" spans="1:23" ht="15.75" x14ac:dyDescent="0.25">
      <c r="B162" s="37"/>
      <c r="C162" s="10" t="s">
        <v>98</v>
      </c>
      <c r="D162" s="61"/>
      <c r="E162" s="61">
        <v>0</v>
      </c>
      <c r="F162" s="58">
        <f t="shared" si="22"/>
        <v>0</v>
      </c>
      <c r="G162" s="61">
        <v>0</v>
      </c>
      <c r="H162" s="61">
        <v>0</v>
      </c>
      <c r="I162" s="62">
        <f t="shared" si="19"/>
        <v>0</v>
      </c>
    </row>
    <row r="163" spans="1:23" x14ac:dyDescent="0.25">
      <c r="B163" s="20"/>
      <c r="C163" s="14" t="s">
        <v>94</v>
      </c>
      <c r="D163" s="65">
        <f>D91+D99+D109+D119+D129+D139+D143+D151+D155</f>
        <v>588996703.91999996</v>
      </c>
      <c r="E163" s="65">
        <f>SUM(E91+E99+E109+E119+E129+E139+E155)</f>
        <v>33765807.172333315</v>
      </c>
      <c r="F163" s="65">
        <f t="shared" ref="F163:I163" si="23">F91+F99+F109+F119+F129+F139+F143+F151+F155</f>
        <v>622762511.09233332</v>
      </c>
      <c r="G163" s="65">
        <v>347122745.94</v>
      </c>
      <c r="H163" s="65">
        <v>347122745.94</v>
      </c>
      <c r="I163" s="66">
        <f t="shared" si="23"/>
        <v>275639765.15233332</v>
      </c>
    </row>
    <row r="164" spans="1:23" s="25" customFormat="1" x14ac:dyDescent="0.25">
      <c r="B164" s="31"/>
      <c r="C164" s="32"/>
      <c r="D164" s="33"/>
      <c r="E164" s="33"/>
      <c r="F164" s="33"/>
      <c r="G164" s="33"/>
      <c r="H164" s="33"/>
      <c r="I164" s="34"/>
      <c r="M164"/>
      <c r="N164"/>
      <c r="O164"/>
      <c r="P164"/>
      <c r="Q164"/>
      <c r="R164"/>
      <c r="S164"/>
      <c r="T164"/>
      <c r="U164"/>
      <c r="V164"/>
      <c r="W164"/>
    </row>
    <row r="165" spans="1:23" ht="15.75" thickBot="1" x14ac:dyDescent="0.3">
      <c r="B165" s="46"/>
      <c r="C165" s="24" t="s">
        <v>95</v>
      </c>
      <c r="D165" s="23">
        <f>D87+D163</f>
        <v>2333180824.4400086</v>
      </c>
      <c r="E165" s="23">
        <v>247212901.97233152</v>
      </c>
      <c r="F165" s="21">
        <f>D165+E165</f>
        <v>2580393726.4123402</v>
      </c>
      <c r="G165" s="23">
        <f>G87+G163</f>
        <v>1644647966.0600007</v>
      </c>
      <c r="H165" s="23">
        <f>H87+H163</f>
        <v>1636031727.8300006</v>
      </c>
      <c r="I165" s="22">
        <f t="shared" ref="I165" si="24">F165-G165</f>
        <v>935745760.35233951</v>
      </c>
    </row>
    <row r="166" spans="1:23" s="25" customFormat="1" x14ac:dyDescent="0.25">
      <c r="B166" s="35" t="s">
        <v>69</v>
      </c>
      <c r="D166" s="29"/>
      <c r="E166" s="29"/>
      <c r="F166" s="29"/>
      <c r="G166" s="29"/>
      <c r="H166" s="29"/>
      <c r="I166" s="29"/>
      <c r="M166"/>
      <c r="N166"/>
      <c r="O166"/>
      <c r="P166"/>
      <c r="Q166"/>
      <c r="R166"/>
      <c r="S166"/>
      <c r="T166"/>
      <c r="U166"/>
      <c r="V166"/>
      <c r="W166"/>
    </row>
    <row r="167" spans="1:23" s="25" customFormat="1" x14ac:dyDescent="0.25">
      <c r="B167" s="27"/>
      <c r="D167" s="29"/>
      <c r="E167" s="29"/>
      <c r="F167" s="29"/>
      <c r="G167" s="29"/>
      <c r="H167" s="29"/>
      <c r="I167" s="29"/>
      <c r="M167"/>
      <c r="N167"/>
      <c r="O167"/>
      <c r="P167"/>
      <c r="Q167"/>
      <c r="R167"/>
      <c r="S167"/>
      <c r="T167"/>
      <c r="U167"/>
      <c r="V167"/>
      <c r="W167"/>
    </row>
    <row r="168" spans="1:23" s="25" customFormat="1" x14ac:dyDescent="0.25">
      <c r="B168" s="27"/>
      <c r="D168" s="29"/>
      <c r="E168" s="29"/>
      <c r="F168" s="29"/>
      <c r="G168" s="29"/>
      <c r="H168" s="29"/>
      <c r="I168" s="29"/>
      <c r="M168"/>
      <c r="N168"/>
      <c r="O168"/>
      <c r="P168"/>
      <c r="Q168"/>
      <c r="R168"/>
      <c r="S168"/>
      <c r="T168"/>
      <c r="U168"/>
      <c r="V168"/>
      <c r="W168"/>
    </row>
    <row r="169" spans="1:23" ht="15" customHeight="1" x14ac:dyDescent="0.25">
      <c r="A169"/>
      <c r="B169"/>
      <c r="D169"/>
      <c r="E169"/>
      <c r="F169"/>
      <c r="G169"/>
      <c r="H169"/>
      <c r="I169"/>
      <c r="J169"/>
      <c r="K169"/>
      <c r="L169"/>
    </row>
    <row r="170" spans="1:23" ht="16.5" customHeight="1" x14ac:dyDescent="0.25">
      <c r="A170"/>
      <c r="B170"/>
      <c r="D170"/>
      <c r="E170"/>
      <c r="F170"/>
      <c r="G170"/>
      <c r="H170"/>
      <c r="I170"/>
      <c r="J170"/>
      <c r="K170"/>
      <c r="L170"/>
    </row>
    <row r="171" spans="1:23" x14ac:dyDescent="0.25">
      <c r="A171"/>
      <c r="B171"/>
      <c r="D171"/>
      <c r="E171"/>
      <c r="F171"/>
      <c r="G171"/>
      <c r="H171"/>
      <c r="I171"/>
      <c r="J171"/>
      <c r="K171"/>
      <c r="L171"/>
    </row>
    <row r="172" spans="1:23" x14ac:dyDescent="0.25">
      <c r="A172"/>
      <c r="B172"/>
      <c r="D172"/>
      <c r="E172"/>
      <c r="F172"/>
      <c r="G172"/>
      <c r="H172"/>
      <c r="I172"/>
      <c r="J172"/>
      <c r="K172"/>
      <c r="L172"/>
    </row>
    <row r="173" spans="1:23" x14ac:dyDescent="0.25">
      <c r="A173"/>
      <c r="B173"/>
      <c r="D173"/>
      <c r="E173"/>
      <c r="F173"/>
      <c r="G173"/>
      <c r="H173"/>
      <c r="I173"/>
      <c r="J173"/>
      <c r="K173"/>
      <c r="L173"/>
    </row>
    <row r="174" spans="1:23" x14ac:dyDescent="0.25">
      <c r="A174"/>
      <c r="B174"/>
      <c r="D174"/>
      <c r="E174"/>
      <c r="F174"/>
      <c r="G174"/>
      <c r="H174"/>
      <c r="I174"/>
      <c r="J174"/>
      <c r="K174"/>
      <c r="L174"/>
    </row>
    <row r="175" spans="1:23" x14ac:dyDescent="0.25">
      <c r="A175"/>
      <c r="B175"/>
      <c r="D175"/>
      <c r="E175"/>
      <c r="F175"/>
      <c r="G175"/>
      <c r="H175"/>
      <c r="I175"/>
      <c r="J175"/>
      <c r="K175"/>
      <c r="L175"/>
    </row>
    <row r="176" spans="1:23" x14ac:dyDescent="0.25">
      <c r="A176"/>
      <c r="B176"/>
      <c r="D176"/>
      <c r="E176"/>
      <c r="F176"/>
      <c r="G176"/>
      <c r="H176"/>
      <c r="I176"/>
      <c r="J176"/>
      <c r="K176"/>
      <c r="L176"/>
    </row>
  </sheetData>
  <mergeCells count="14">
    <mergeCell ref="B152:B154"/>
    <mergeCell ref="B4:I4"/>
    <mergeCell ref="C5:I5"/>
    <mergeCell ref="B6:I6"/>
    <mergeCell ref="B7:I7"/>
    <mergeCell ref="B9:C11"/>
    <mergeCell ref="D9:H9"/>
    <mergeCell ref="I9:I10"/>
    <mergeCell ref="B1:I1"/>
    <mergeCell ref="B2:I2"/>
    <mergeCell ref="C14:I14"/>
    <mergeCell ref="B76:B78"/>
    <mergeCell ref="C90:I90"/>
    <mergeCell ref="B3:I3"/>
  </mergeCells>
  <conditionalFormatting sqref="D16:D22 G28:H32 G50:H52 G44:H48">
    <cfRule type="cellIs" dxfId="76" priority="90" stopIfTrue="1" operator="equal">
      <formula>0</formula>
    </cfRule>
  </conditionalFormatting>
  <conditionalFormatting sqref="G16:H19 G21:H22 G20">
    <cfRule type="cellIs" dxfId="75" priority="89" stopIfTrue="1" operator="equal">
      <formula>0</formula>
    </cfRule>
  </conditionalFormatting>
  <conditionalFormatting sqref="D24:D25 D27:D32">
    <cfRule type="cellIs" dxfId="74" priority="88" stopIfTrue="1" operator="equal">
      <formula>0</formula>
    </cfRule>
  </conditionalFormatting>
  <conditionalFormatting sqref="G24:H25">
    <cfRule type="cellIs" dxfId="73" priority="87" stopIfTrue="1" operator="equal">
      <formula>0</formula>
    </cfRule>
  </conditionalFormatting>
  <conditionalFormatting sqref="D34:D42">
    <cfRule type="cellIs" dxfId="72" priority="86" stopIfTrue="1" operator="equal">
      <formula>0</formula>
    </cfRule>
  </conditionalFormatting>
  <conditionalFormatting sqref="G34:H42">
    <cfRule type="cellIs" dxfId="71" priority="85" stopIfTrue="1" operator="equal">
      <formula>0</formula>
    </cfRule>
  </conditionalFormatting>
  <conditionalFormatting sqref="D44:D52">
    <cfRule type="cellIs" dxfId="70" priority="84" stopIfTrue="1" operator="equal">
      <formula>0</formula>
    </cfRule>
  </conditionalFormatting>
  <conditionalFormatting sqref="D54:D62">
    <cfRule type="cellIs" dxfId="69" priority="82" stopIfTrue="1" operator="equal">
      <formula>0</formula>
    </cfRule>
  </conditionalFormatting>
  <conditionalFormatting sqref="G54:H62">
    <cfRule type="cellIs" dxfId="68" priority="81" stopIfTrue="1" operator="equal">
      <formula>0</formula>
    </cfRule>
  </conditionalFormatting>
  <conditionalFormatting sqref="D64:D66">
    <cfRule type="cellIs" dxfId="67" priority="80" stopIfTrue="1" operator="equal">
      <formula>0</formula>
    </cfRule>
  </conditionalFormatting>
  <conditionalFormatting sqref="G64:H66">
    <cfRule type="cellIs" dxfId="66" priority="79" stopIfTrue="1" operator="equal">
      <formula>0</formula>
    </cfRule>
  </conditionalFormatting>
  <conditionalFormatting sqref="D68:D74">
    <cfRule type="cellIs" dxfId="65" priority="78" stopIfTrue="1" operator="equal">
      <formula>0</formula>
    </cfRule>
  </conditionalFormatting>
  <conditionalFormatting sqref="G68:H74">
    <cfRule type="cellIs" dxfId="64" priority="77" stopIfTrue="1" operator="equal">
      <formula>0</formula>
    </cfRule>
  </conditionalFormatting>
  <conditionalFormatting sqref="D78">
    <cfRule type="cellIs" dxfId="63" priority="76" stopIfTrue="1" operator="equal">
      <formula>0</formula>
    </cfRule>
  </conditionalFormatting>
  <conditionalFormatting sqref="D80:D86">
    <cfRule type="cellIs" dxfId="62" priority="74" stopIfTrue="1" operator="equal">
      <formula>0</formula>
    </cfRule>
  </conditionalFormatting>
  <conditionalFormatting sqref="G80:H81">
    <cfRule type="cellIs" dxfId="61" priority="73" stopIfTrue="1" operator="equal">
      <formula>0</formula>
    </cfRule>
  </conditionalFormatting>
  <conditionalFormatting sqref="D92:D98">
    <cfRule type="cellIs" dxfId="60" priority="72" stopIfTrue="1" operator="equal">
      <formula>0</formula>
    </cfRule>
  </conditionalFormatting>
  <conditionalFormatting sqref="G92:H98">
    <cfRule type="cellIs" dxfId="59" priority="71" stopIfTrue="1" operator="equal">
      <formula>0</formula>
    </cfRule>
  </conditionalFormatting>
  <conditionalFormatting sqref="D100:D108">
    <cfRule type="cellIs" dxfId="58" priority="70" stopIfTrue="1" operator="equal">
      <formula>0</formula>
    </cfRule>
  </conditionalFormatting>
  <conditionalFormatting sqref="G100:H100 G103:H105 G107:H108">
    <cfRule type="cellIs" dxfId="57" priority="69" stopIfTrue="1" operator="equal">
      <formula>0</formula>
    </cfRule>
  </conditionalFormatting>
  <conditionalFormatting sqref="D115:E116 D117:D118 D110:D114">
    <cfRule type="cellIs" dxfId="56" priority="68" stopIfTrue="1" operator="equal">
      <formula>0</formula>
    </cfRule>
  </conditionalFormatting>
  <conditionalFormatting sqref="D120:E120 D123:E128 D121:D122">
    <cfRule type="cellIs" dxfId="55" priority="66" stopIfTrue="1" operator="equal">
      <formula>0</formula>
    </cfRule>
  </conditionalFormatting>
  <conditionalFormatting sqref="G120:H128">
    <cfRule type="cellIs" dxfId="54" priority="65" stopIfTrue="1" operator="equal">
      <formula>0</formula>
    </cfRule>
  </conditionalFormatting>
  <conditionalFormatting sqref="D136:E138 D135 D134:E134 D130:D133">
    <cfRule type="cellIs" dxfId="53" priority="64" stopIfTrue="1" operator="equal">
      <formula>0</formula>
    </cfRule>
  </conditionalFormatting>
  <conditionalFormatting sqref="G130:H138">
    <cfRule type="cellIs" dxfId="52" priority="63" stopIfTrue="1" operator="equal">
      <formula>0</formula>
    </cfRule>
  </conditionalFormatting>
  <conditionalFormatting sqref="D140:E142">
    <cfRule type="cellIs" dxfId="51" priority="62" stopIfTrue="1" operator="equal">
      <formula>0</formula>
    </cfRule>
  </conditionalFormatting>
  <conditionalFormatting sqref="G140:H142">
    <cfRule type="cellIs" dxfId="50" priority="61" stopIfTrue="1" operator="equal">
      <formula>0</formula>
    </cfRule>
  </conditionalFormatting>
  <conditionalFormatting sqref="D144:E150">
    <cfRule type="cellIs" dxfId="49" priority="60" stopIfTrue="1" operator="equal">
      <formula>0</formula>
    </cfRule>
  </conditionalFormatting>
  <conditionalFormatting sqref="G144:H150">
    <cfRule type="cellIs" dxfId="48" priority="59" stopIfTrue="1" operator="equal">
      <formula>0</formula>
    </cfRule>
  </conditionalFormatting>
  <conditionalFormatting sqref="D154:E154">
    <cfRule type="cellIs" dxfId="47" priority="58" stopIfTrue="1" operator="equal">
      <formula>0</formula>
    </cfRule>
  </conditionalFormatting>
  <conditionalFormatting sqref="H20">
    <cfRule type="cellIs" dxfId="46" priority="54" stopIfTrue="1" operator="equal">
      <formula>0</formula>
    </cfRule>
  </conditionalFormatting>
  <conditionalFormatting sqref="G100:H108">
    <cfRule type="cellIs" dxfId="45" priority="50" stopIfTrue="1" operator="equal">
      <formula>0</formula>
    </cfRule>
  </conditionalFormatting>
  <conditionalFormatting sqref="G106:H106">
    <cfRule type="cellIs" dxfId="44" priority="49" stopIfTrue="1" operator="equal">
      <formula>0</formula>
    </cfRule>
  </conditionalFormatting>
  <conditionalFormatting sqref="E152">
    <cfRule type="cellIs" dxfId="43" priority="45" stopIfTrue="1" operator="equal">
      <formula>0</formula>
    </cfRule>
  </conditionalFormatting>
  <conditionalFormatting sqref="E153">
    <cfRule type="cellIs" dxfId="42" priority="44" stopIfTrue="1" operator="equal">
      <formula>0</formula>
    </cfRule>
  </conditionalFormatting>
  <conditionalFormatting sqref="D153">
    <cfRule type="cellIs" dxfId="41" priority="43" stopIfTrue="1" operator="equal">
      <formula>0</formula>
    </cfRule>
  </conditionalFormatting>
  <conditionalFormatting sqref="D152">
    <cfRule type="cellIs" dxfId="40" priority="42" stopIfTrue="1" operator="equal">
      <formula>0</formula>
    </cfRule>
  </conditionalFormatting>
  <conditionalFormatting sqref="E135">
    <cfRule type="cellIs" dxfId="39" priority="41" stopIfTrue="1" operator="equal">
      <formula>0</formula>
    </cfRule>
  </conditionalFormatting>
  <conditionalFormatting sqref="E133">
    <cfRule type="cellIs" dxfId="38" priority="40" stopIfTrue="1" operator="equal">
      <formula>0</formula>
    </cfRule>
  </conditionalFormatting>
  <conditionalFormatting sqref="E132">
    <cfRule type="cellIs" dxfId="37" priority="39" stopIfTrue="1" operator="equal">
      <formula>0</formula>
    </cfRule>
  </conditionalFormatting>
  <conditionalFormatting sqref="E131">
    <cfRule type="cellIs" dxfId="36" priority="38" stopIfTrue="1" operator="equal">
      <formula>0</formula>
    </cfRule>
  </conditionalFormatting>
  <conditionalFormatting sqref="E130">
    <cfRule type="cellIs" dxfId="35" priority="37" stopIfTrue="1" operator="equal">
      <formula>0</formula>
    </cfRule>
  </conditionalFormatting>
  <conditionalFormatting sqref="E122">
    <cfRule type="cellIs" dxfId="34" priority="36" stopIfTrue="1" operator="equal">
      <formula>0</formula>
    </cfRule>
  </conditionalFormatting>
  <conditionalFormatting sqref="E121">
    <cfRule type="cellIs" dxfId="33" priority="35" stopIfTrue="1" operator="equal">
      <formula>0</formula>
    </cfRule>
  </conditionalFormatting>
  <conditionalFormatting sqref="E118">
    <cfRule type="cellIs" dxfId="32" priority="34" stopIfTrue="1" operator="equal">
      <formula>0</formula>
    </cfRule>
  </conditionalFormatting>
  <conditionalFormatting sqref="E117">
    <cfRule type="cellIs" dxfId="31" priority="33" stopIfTrue="1" operator="equal">
      <formula>0</formula>
    </cfRule>
  </conditionalFormatting>
  <conditionalFormatting sqref="E110:E114">
    <cfRule type="cellIs" dxfId="30" priority="32" stopIfTrue="1" operator="equal">
      <formula>0</formula>
    </cfRule>
  </conditionalFormatting>
  <conditionalFormatting sqref="E100:E108">
    <cfRule type="cellIs" dxfId="29" priority="31" stopIfTrue="1" operator="equal">
      <formula>0</formula>
    </cfRule>
  </conditionalFormatting>
  <conditionalFormatting sqref="E92">
    <cfRule type="cellIs" dxfId="28" priority="30" stopIfTrue="1" operator="equal">
      <formula>0</formula>
    </cfRule>
  </conditionalFormatting>
  <conditionalFormatting sqref="E93">
    <cfRule type="cellIs" dxfId="27" priority="29" stopIfTrue="1" operator="equal">
      <formula>0</formula>
    </cfRule>
  </conditionalFormatting>
  <conditionalFormatting sqref="E94:E98">
    <cfRule type="cellIs" dxfId="26" priority="28" stopIfTrue="1" operator="equal">
      <formula>0</formula>
    </cfRule>
  </conditionalFormatting>
  <conditionalFormatting sqref="G110:H118">
    <cfRule type="cellIs" dxfId="25" priority="27" stopIfTrue="1" operator="equal">
      <formula>0</formula>
    </cfRule>
  </conditionalFormatting>
  <conditionalFormatting sqref="D77">
    <cfRule type="cellIs" dxfId="24" priority="26" stopIfTrue="1" operator="equal">
      <formula>0</formula>
    </cfRule>
  </conditionalFormatting>
  <conditionalFormatting sqref="D76">
    <cfRule type="cellIs" dxfId="23" priority="25" stopIfTrue="1" operator="equal">
      <formula>0</formula>
    </cfRule>
  </conditionalFormatting>
  <conditionalFormatting sqref="G76:H78">
    <cfRule type="cellIs" dxfId="22" priority="24" stopIfTrue="1" operator="equal">
      <formula>0</formula>
    </cfRule>
  </conditionalFormatting>
  <conditionalFormatting sqref="G82:H86">
    <cfRule type="cellIs" dxfId="21" priority="23" stopIfTrue="1" operator="equal">
      <formula>0</formula>
    </cfRule>
  </conditionalFormatting>
  <conditionalFormatting sqref="G154:H154">
    <cfRule type="cellIs" dxfId="20" priority="22" stopIfTrue="1" operator="equal">
      <formula>0</formula>
    </cfRule>
  </conditionalFormatting>
  <conditionalFormatting sqref="H152">
    <cfRule type="cellIs" dxfId="19" priority="21" stopIfTrue="1" operator="equal">
      <formula>0</formula>
    </cfRule>
  </conditionalFormatting>
  <conditionalFormatting sqref="H153">
    <cfRule type="cellIs" dxfId="18" priority="20" stopIfTrue="1" operator="equal">
      <formula>0</formula>
    </cfRule>
  </conditionalFormatting>
  <conditionalFormatting sqref="G153">
    <cfRule type="cellIs" dxfId="17" priority="19" stopIfTrue="1" operator="equal">
      <formula>0</formula>
    </cfRule>
  </conditionalFormatting>
  <conditionalFormatting sqref="G152">
    <cfRule type="cellIs" dxfId="16" priority="18" stopIfTrue="1" operator="equal">
      <formula>0</formula>
    </cfRule>
  </conditionalFormatting>
  <conditionalFormatting sqref="H156:H162">
    <cfRule type="cellIs" dxfId="15" priority="17" stopIfTrue="1" operator="equal">
      <formula>0</formula>
    </cfRule>
  </conditionalFormatting>
  <conditionalFormatting sqref="G156:G162">
    <cfRule type="cellIs" dxfId="14" priority="16" stopIfTrue="1" operator="equal">
      <formula>0</formula>
    </cfRule>
  </conditionalFormatting>
  <conditionalFormatting sqref="E156:E162">
    <cfRule type="cellIs" dxfId="13" priority="15" stopIfTrue="1" operator="equal">
      <formula>0</formula>
    </cfRule>
  </conditionalFormatting>
  <conditionalFormatting sqref="D156:D162">
    <cfRule type="cellIs" dxfId="12" priority="14" stopIfTrue="1" operator="equal">
      <formula>0</formula>
    </cfRule>
  </conditionalFormatting>
  <conditionalFormatting sqref="G49:H49">
    <cfRule type="cellIs" dxfId="11" priority="12" stopIfTrue="1" operator="equal">
      <formula>0</formula>
    </cfRule>
  </conditionalFormatting>
  <conditionalFormatting sqref="E21:E22">
    <cfRule type="cellIs" dxfId="10" priority="11" stopIfTrue="1" operator="equal">
      <formula>0</formula>
    </cfRule>
  </conditionalFormatting>
  <conditionalFormatting sqref="E31">
    <cfRule type="cellIs" dxfId="9" priority="10" stopIfTrue="1" operator="equal">
      <formula>0</formula>
    </cfRule>
  </conditionalFormatting>
  <conditionalFormatting sqref="E44:E46 E49:E52">
    <cfRule type="cellIs" dxfId="8" priority="9" stopIfTrue="1" operator="equal">
      <formula>0</formula>
    </cfRule>
  </conditionalFormatting>
  <conditionalFormatting sqref="E58 E60:E61">
    <cfRule type="cellIs" dxfId="7" priority="8" stopIfTrue="1" operator="equal">
      <formula>0</formula>
    </cfRule>
  </conditionalFormatting>
  <conditionalFormatting sqref="E65:E66">
    <cfRule type="cellIs" dxfId="6" priority="7" stopIfTrue="1" operator="equal">
      <formula>0</formula>
    </cfRule>
  </conditionalFormatting>
  <conditionalFormatting sqref="E68:E74">
    <cfRule type="cellIs" dxfId="5" priority="6" stopIfTrue="1" operator="equal">
      <formula>0</formula>
    </cfRule>
  </conditionalFormatting>
  <conditionalFormatting sqref="E78">
    <cfRule type="cellIs" dxfId="4" priority="5" stopIfTrue="1" operator="equal">
      <formula>0</formula>
    </cfRule>
  </conditionalFormatting>
  <conditionalFormatting sqref="E80:E86">
    <cfRule type="cellIs" dxfId="3" priority="4" stopIfTrue="1" operator="equal">
      <formula>0</formula>
    </cfRule>
  </conditionalFormatting>
  <conditionalFormatting sqref="E64 E62 E59 E54:E57 E47:E48 E34:E42 E32 E24:E25 E16:E20 E27:E30">
    <cfRule type="cellIs" dxfId="2" priority="3" stopIfTrue="1" operator="equal">
      <formula>0</formula>
    </cfRule>
  </conditionalFormatting>
  <conditionalFormatting sqref="E76:E77">
    <cfRule type="cellIs" dxfId="1" priority="2" stopIfTrue="1" operator="equal">
      <formula>0</formula>
    </cfRule>
  </conditionalFormatting>
  <conditionalFormatting sqref="E26">
    <cfRule type="cellIs" dxfId="0" priority="1" stopIfTrue="1" operator="equal">
      <formula>0</formula>
    </cfRule>
  </conditionalFormatting>
  <dataValidations disablePrompts="1" count="1">
    <dataValidation type="decimal" allowBlank="1" showInputMessage="1" showErrorMessage="1" sqref="D27:D32 G16:H22 G156:H162 D34:E42 D44:E52 G34:H42 D54:E62 D64:E66 G54:H62 D68:E74 G64:H66 D76:D78 G68:H74 D80:E86 G80:H86 D24:D25 D100:E108 G92:H98 G110:H118 D120:E128 D92:E98 D130:E138 G120:H128 D152:E154 G130:H138 D140:E142 G140:H142 D144:E150 G144:H150 G76:H78 G44:H48 G24:H25 D110:E118 G152:H154 G100:H108 G50:H52 D156:E162 G28:H32 D16:E22 E24:E32 E78" xr:uid="{7C3B307E-762F-46A5-8E6C-0815DDFD56DC}">
      <formula1>-20000000000</formula1>
      <formula2>20000000000</formula2>
    </dataValidation>
  </dataValidations>
  <pageMargins left="0.7" right="0.7" top="0.75" bottom="0.75" header="0.3" footer="0.3"/>
  <pageSetup scale="44" fitToHeight="0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 COG LDF-Real</vt:lpstr>
      <vt:lpstr>'EAEPE COG LDF-Real'!Área_de_impresión</vt:lpstr>
      <vt:lpstr>'EAEPE COG LDF-Real'!Títulos_a_imprimir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2022-03-10T17:05:14Z</cp:lastPrinted>
  <dcterms:created xsi:type="dcterms:W3CDTF">2010-12-03T18:40:30Z</dcterms:created>
  <dcterms:modified xsi:type="dcterms:W3CDTF">2022-10-19T19:33:30Z</dcterms:modified>
</cp:coreProperties>
</file>