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VALUACIÓN 2019\EVALUACIÓN A APM\"/>
    </mc:Choice>
  </mc:AlternateContent>
  <bookViews>
    <workbookView xWindow="0" yWindow="0" windowWidth="21600" windowHeight="9735" activeTab="1"/>
  </bookViews>
  <sheets>
    <sheet name="GRAD 2017" sheetId="1" r:id="rId1"/>
    <sheet name="Hoja1" sheetId="2" r:id="rId2"/>
  </sheets>
  <definedNames>
    <definedName name="_xlnm.Print_Area" localSheetId="0">'GRAD 2017'!$A$1:$Z$47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B42" i="2"/>
  <c r="R40" i="2"/>
  <c r="M38" i="2"/>
  <c r="J38" i="2"/>
  <c r="U32" i="2"/>
  <c r="R32" i="2"/>
  <c r="M29" i="2"/>
  <c r="J29" i="2"/>
  <c r="U21" i="2"/>
  <c r="R21" i="2"/>
  <c r="E19" i="2"/>
  <c r="B19" i="2"/>
  <c r="M17" i="2"/>
  <c r="J17" i="2"/>
  <c r="M11" i="2"/>
  <c r="J11" i="2"/>
  <c r="I11" i="2"/>
  <c r="G9" i="2"/>
  <c r="E9" i="2"/>
  <c r="B9" i="2"/>
  <c r="U8" i="2"/>
  <c r="R8" i="2"/>
  <c r="I13" i="1" l="1"/>
  <c r="G11" i="1"/>
  <c r="S10" i="1" l="1"/>
  <c r="V10" i="1"/>
  <c r="B11" i="1"/>
  <c r="E11" i="1"/>
  <c r="K13" i="1"/>
  <c r="N13" i="1"/>
  <c r="K19" i="1"/>
  <c r="N19" i="1"/>
  <c r="S19" i="1"/>
  <c r="V19" i="1"/>
  <c r="B21" i="1"/>
  <c r="E21" i="1"/>
  <c r="S25" i="1"/>
  <c r="V25" i="1"/>
  <c r="K31" i="1"/>
  <c r="N31" i="1"/>
  <c r="S36" i="1"/>
  <c r="V36" i="1"/>
  <c r="K41" i="1"/>
  <c r="N41" i="1"/>
  <c r="S42" i="1"/>
  <c r="B44" i="1"/>
  <c r="E44" i="1"/>
  <c r="U15" i="2"/>
  <c r="R15" i="2"/>
</calcChain>
</file>

<file path=xl/sharedStrings.xml><?xml version="1.0" encoding="utf-8"?>
<sst xmlns="http://schemas.openxmlformats.org/spreadsheetml/2006/main" count="742" uniqueCount="122">
  <si>
    <t xml:space="preserve">Seguimiento </t>
  </si>
  <si>
    <t>Seguimiento</t>
  </si>
  <si>
    <t>Premio Nacional de la C</t>
  </si>
  <si>
    <t>Consolidación</t>
  </si>
  <si>
    <t>Fortalecimiento</t>
  </si>
  <si>
    <t>IMMUJERES</t>
  </si>
  <si>
    <t>0/</t>
  </si>
  <si>
    <t>Dirección de Seguimiento y Evaluación</t>
  </si>
  <si>
    <t>NO</t>
  </si>
  <si>
    <t>DIF</t>
  </si>
  <si>
    <t>Dirección de Vinculación Metropolitana</t>
  </si>
  <si>
    <t>Transparencia</t>
  </si>
  <si>
    <t>COMUCAT</t>
  </si>
  <si>
    <t>Dirección Técnica</t>
  </si>
  <si>
    <t>Comunicación Soc</t>
  </si>
  <si>
    <t>IMJUVET</t>
  </si>
  <si>
    <t>Dirección de Planeación y Programa</t>
  </si>
  <si>
    <t>Despacho de la Presidencia</t>
  </si>
  <si>
    <t>COMUDE</t>
  </si>
  <si>
    <t>Plan de Mejora</t>
  </si>
  <si>
    <t>Folio</t>
  </si>
  <si>
    <t xml:space="preserve">Políticas Públicas </t>
  </si>
  <si>
    <t xml:space="preserve">Folio </t>
  </si>
  <si>
    <t>Presidencia</t>
  </si>
  <si>
    <t>OPDs</t>
  </si>
  <si>
    <t>Inspección y Vigilancia</t>
  </si>
  <si>
    <t>Coordinación de Protección Civil y Bomberos</t>
  </si>
  <si>
    <t>Inspección de Mercados, T y Esp Ab</t>
  </si>
  <si>
    <t>Jefatura de Salud Animal</t>
  </si>
  <si>
    <t>PEND</t>
  </si>
  <si>
    <t xml:space="preserve">Actas y Acuerdos </t>
  </si>
  <si>
    <t>Dirección Operativa</t>
  </si>
  <si>
    <t>Jefatura de Rastro</t>
  </si>
  <si>
    <t>Relaciones Exteriores</t>
  </si>
  <si>
    <t>Protección Civil y Bomberos</t>
  </si>
  <si>
    <t>Jefatura de Imagen y Mejoramiento Urbano</t>
  </si>
  <si>
    <t>Registro Civil</t>
  </si>
  <si>
    <t>Dir de Parques y Jardines</t>
  </si>
  <si>
    <t>Juzgados Municipales</t>
  </si>
  <si>
    <t>Vinculación Ciudadana</t>
  </si>
  <si>
    <t>Mantenimiento y Conservación de Ed Pub</t>
  </si>
  <si>
    <t>seguimiento</t>
  </si>
  <si>
    <t>Delegaciones y Agencias</t>
  </si>
  <si>
    <t>Sub Dirección de Acreditación y Prof Policial (Academia)</t>
  </si>
  <si>
    <t>Mantenimiento de Vialidades y Pavimentos</t>
  </si>
  <si>
    <t>Centro de Mediación</t>
  </si>
  <si>
    <t>Prevención Social</t>
  </si>
  <si>
    <t>Cementerios</t>
  </si>
  <si>
    <t>Archivo Gral Municipal</t>
  </si>
  <si>
    <t>Aseo Público</t>
  </si>
  <si>
    <t>Secretaría General</t>
  </si>
  <si>
    <t>Dirección de Informática</t>
  </si>
  <si>
    <t>Alumbrado Público</t>
  </si>
  <si>
    <t xml:space="preserve">Consolidación </t>
  </si>
  <si>
    <t>Agua Potable, Drenaje y Alcantarillado</t>
  </si>
  <si>
    <t>Reg de Predios</t>
  </si>
  <si>
    <t>Dirección Jurídica</t>
  </si>
  <si>
    <t>Servicios Públicos Municipales</t>
  </si>
  <si>
    <t>Contratos y Convenios</t>
  </si>
  <si>
    <t xml:space="preserve">Dirección Administrativa </t>
  </si>
  <si>
    <t>Mejora Regulatoria</t>
  </si>
  <si>
    <t>Comunicación Social</t>
  </si>
  <si>
    <t>Dir Gral Jurídica</t>
  </si>
  <si>
    <t>Comisaría de la Policía Preventiva</t>
  </si>
  <si>
    <t>Sindicatura</t>
  </si>
  <si>
    <t>Unidad de Inversión y Emprendimiento</t>
  </si>
  <si>
    <t>Promoción Laboral</t>
  </si>
  <si>
    <t>30-D</t>
  </si>
  <si>
    <t>Org Disciplinario de Resp Admin</t>
  </si>
  <si>
    <t>Procesos e Informática</t>
  </si>
  <si>
    <t>Fomento Artesanal</t>
  </si>
  <si>
    <t>30-C</t>
  </si>
  <si>
    <t>Auditoría Estratégica</t>
  </si>
  <si>
    <t>Recurosos Humanos</t>
  </si>
  <si>
    <t>Turismo</t>
  </si>
  <si>
    <t>30-B</t>
  </si>
  <si>
    <t>Combate a la Corrupción</t>
  </si>
  <si>
    <t>Proveduría/Vehículos</t>
  </si>
  <si>
    <t>Padrón y Licencias</t>
  </si>
  <si>
    <t>30-A</t>
  </si>
  <si>
    <t>Asuntos intenos</t>
  </si>
  <si>
    <t>Desarrollo Organizacional</t>
  </si>
  <si>
    <t>Desarrollo Agropecuario</t>
  </si>
  <si>
    <t>Administrativa y Financiera</t>
  </si>
  <si>
    <t>Innovación y Admin Gubernamental</t>
  </si>
  <si>
    <t>Centro Histórico</t>
  </si>
  <si>
    <t>Org Interno de Control</t>
  </si>
  <si>
    <t>Coord de Programas Sociales</t>
  </si>
  <si>
    <t>15 Y 41</t>
  </si>
  <si>
    <t>Dir Gral de Medio Ambiente</t>
  </si>
  <si>
    <t>Desarrollo Econ y Combate a la D.</t>
  </si>
  <si>
    <t>Obras Públicas</t>
  </si>
  <si>
    <t>Normatividad</t>
  </si>
  <si>
    <t>Educación</t>
  </si>
  <si>
    <t>Ingresos</t>
  </si>
  <si>
    <t>Movilidad y Transporte</t>
  </si>
  <si>
    <t xml:space="preserve">Fortalecimiento </t>
  </si>
  <si>
    <t>Servicios medicos municipales</t>
  </si>
  <si>
    <t>Egresos</t>
  </si>
  <si>
    <t>Gestión del Territorio</t>
  </si>
  <si>
    <r>
      <t xml:space="preserve">Dirección de Programas Federal                    </t>
    </r>
    <r>
      <rPr>
        <sz val="18"/>
        <rFont val="Calibri"/>
        <family val="2"/>
        <scheme val="minor"/>
      </rPr>
      <t xml:space="preserve">(10) </t>
    </r>
    <r>
      <rPr>
        <sz val="18"/>
        <color theme="1"/>
        <rFont val="Calibri"/>
        <family val="2"/>
        <scheme val="minor"/>
      </rPr>
      <t>27 -03-2017</t>
    </r>
  </si>
  <si>
    <t>Contabilidad y Glosa</t>
  </si>
  <si>
    <t>Espacios Públicos</t>
  </si>
  <si>
    <t>Participación Ciudadana</t>
  </si>
  <si>
    <t>Patrimonio</t>
  </si>
  <si>
    <t>Control de la Edificación</t>
  </si>
  <si>
    <t>Cultura</t>
  </si>
  <si>
    <t>Catastro</t>
  </si>
  <si>
    <t>Admin Eval y Seguimiento</t>
  </si>
  <si>
    <t>CG de Construcción de la Com</t>
  </si>
  <si>
    <t>Hacienda Municipal</t>
  </si>
  <si>
    <t>Gestión Integral de la Ciudad</t>
  </si>
  <si>
    <t>Construcción de la Com y D Social</t>
  </si>
  <si>
    <t>Grado 2017</t>
  </si>
  <si>
    <t>Grado 2016</t>
  </si>
  <si>
    <t>Promedio x área</t>
  </si>
  <si>
    <t>Grado 2018</t>
  </si>
  <si>
    <t>Coordinación de Serivicios Públicos</t>
  </si>
  <si>
    <t>Evaluación  2016 - 2017 - 2018</t>
  </si>
  <si>
    <t>Unidad de Inversión y Emprend.</t>
  </si>
  <si>
    <t>Proveeduría/Vehículos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</si>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</sst>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0" borderId="0" xfId="0" applyNumberFormat="1" applyFont="1"/>
    <xf numFmtId="0" fontId="1" fillId="2" borderId="0" xfId="0" applyFont="1" applyFill="1"/>
    <xf numFmtId="0" fontId="1" fillId="0" borderId="0" xfId="0" applyFont="1" applyFill="1"/>
    <xf numFmtId="0" fontId="3" fillId="0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4" fillId="3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4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2" fillId="2" borderId="1" xfId="0" applyFont="1" applyFill="1" applyBorder="1"/>
    <xf numFmtId="0" fontId="1" fillId="4" borderId="1" xfId="0" applyNumberFormat="1" applyFont="1" applyFill="1" applyBorder="1"/>
    <xf numFmtId="0" fontId="1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/>
    <xf numFmtId="0" fontId="9" fillId="2" borderId="0" xfId="0" applyFont="1" applyFill="1"/>
    <xf numFmtId="0" fontId="1" fillId="0" borderId="0" xfId="0" applyNumberFormat="1" applyFont="1" applyFill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/>
    <xf numFmtId="0" fontId="1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4" fontId="2" fillId="2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0" fontId="1" fillId="0" borderId="0" xfId="0" applyNumberFormat="1" applyFont="1" applyAlignment="1">
      <alignment horizontal="center"/>
    </xf>
    <xf numFmtId="0" fontId="4" fillId="3" borderId="0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wrapText="1"/>
    </xf>
    <xf numFmtId="17" fontId="5" fillId="4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5" borderId="0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0" borderId="0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1" fillId="4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2" borderId="0" xfId="0" applyFont="1" applyFill="1" applyAlignment="1">
      <alignment vertical="top"/>
    </xf>
    <xf numFmtId="0" fontId="13" fillId="7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/>
    <xf numFmtId="0" fontId="13" fillId="0" borderId="0" xfId="0" applyFont="1" applyFill="1" applyBorder="1"/>
    <xf numFmtId="0" fontId="14" fillId="0" borderId="0" xfId="0" applyFont="1"/>
    <xf numFmtId="0" fontId="14" fillId="0" borderId="0" xfId="0" applyFont="1" applyFill="1"/>
    <xf numFmtId="0" fontId="1" fillId="0" borderId="5" xfId="0" applyFont="1" applyFill="1" applyBorder="1"/>
    <xf numFmtId="0" fontId="1" fillId="4" borderId="5" xfId="0" applyFont="1" applyFill="1" applyBorder="1"/>
    <xf numFmtId="14" fontId="3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8" fillId="8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1" fillId="5" borderId="5" xfId="0" applyFont="1" applyFill="1" applyBorder="1"/>
    <xf numFmtId="0" fontId="7" fillId="4" borderId="5" xfId="0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/>
    <xf numFmtId="0" fontId="3" fillId="0" borderId="5" xfId="0" applyFont="1" applyFill="1" applyBorder="1"/>
    <xf numFmtId="0" fontId="3" fillId="7" borderId="11" xfId="0" applyFont="1" applyFill="1" applyBorder="1" applyAlignment="1"/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5" fillId="4" borderId="5" xfId="0" applyFont="1" applyFill="1" applyBorder="1" applyAlignment="1">
      <alignment horizontal="center"/>
    </xf>
    <xf numFmtId="14" fontId="1" fillId="0" borderId="5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3" fillId="4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1" fillId="5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4" fillId="5" borderId="5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/>
    <xf numFmtId="14" fontId="3" fillId="6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4" borderId="5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1" fillId="0" borderId="0" xfId="0" applyFont="1" applyFill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14" fontId="1" fillId="5" borderId="1" xfId="0" applyNumberFormat="1" applyFont="1" applyFill="1" applyBorder="1"/>
    <xf numFmtId="0" fontId="1" fillId="10" borderId="1" xfId="0" applyFont="1" applyFill="1" applyBorder="1"/>
    <xf numFmtId="0" fontId="1" fillId="10" borderId="1" xfId="0" applyFont="1" applyFill="1" applyBorder="1" applyAlignment="1">
      <alignment wrapText="1"/>
    </xf>
    <xf numFmtId="0" fontId="1" fillId="10" borderId="5" xfId="0" applyFont="1" applyFill="1" applyBorder="1"/>
    <xf numFmtId="0" fontId="5" fillId="4" borderId="5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vertical="center"/>
    </xf>
    <xf numFmtId="0" fontId="2" fillId="10" borderId="5" xfId="0" applyFont="1" applyFill="1" applyBorder="1"/>
    <xf numFmtId="0" fontId="2" fillId="10" borderId="1" xfId="0" applyFont="1" applyFill="1" applyBorder="1"/>
    <xf numFmtId="0" fontId="2" fillId="10" borderId="1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0" fontId="15" fillId="4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wrapText="1"/>
    </xf>
    <xf numFmtId="0" fontId="12" fillId="9" borderId="9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3" fillId="3" borderId="14" xfId="0" applyNumberFormat="1" applyFont="1" applyFill="1" applyBorder="1" applyAlignment="1">
      <alignment horizontal="center" vertical="center"/>
    </xf>
    <xf numFmtId="14" fontId="17" fillId="2" borderId="14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3" borderId="1" xfId="0" applyFont="1" applyFill="1" applyBorder="1"/>
    <xf numFmtId="0" fontId="13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6"/>
  <sheetViews>
    <sheetView zoomScale="30" zoomScaleNormal="30" zoomScaleSheetLayoutView="40" workbookViewId="0">
      <selection sqref="A1:XFD1048576"/>
    </sheetView>
  </sheetViews>
  <sheetFormatPr baseColWidth="10" defaultRowHeight="23.25" x14ac:dyDescent="0.35"/>
  <cols>
    <col min="1" max="1" width="7" style="1" customWidth="1"/>
    <col min="2" max="2" width="60.5703125" style="1" customWidth="1"/>
    <col min="3" max="3" width="24.42578125" style="1" customWidth="1"/>
    <col min="4" max="4" width="18.42578125" style="3" hidden="1" customWidth="1"/>
    <col min="5" max="5" width="20.42578125" style="3" customWidth="1"/>
    <col min="6" max="6" width="28.7109375" style="1" hidden="1" customWidth="1"/>
    <col min="7" max="7" width="20.85546875" style="4" customWidth="1"/>
    <col min="8" max="8" width="37.28515625" style="1" customWidth="1"/>
    <col min="9" max="9" width="21.85546875" style="1" customWidth="1"/>
    <col min="10" max="10" width="0.42578125" style="1" hidden="1" customWidth="1"/>
    <col min="11" max="11" width="61.85546875" style="1" customWidth="1"/>
    <col min="12" max="12" width="22.42578125" style="1" customWidth="1"/>
    <col min="13" max="13" width="15.85546875" style="1" hidden="1" customWidth="1"/>
    <col min="14" max="14" width="19.5703125" style="1" customWidth="1"/>
    <col min="15" max="15" width="30.28515625" style="1" hidden="1" customWidth="1"/>
    <col min="16" max="16" width="19" style="2" customWidth="1"/>
    <col min="17" max="17" width="33.42578125" style="1" customWidth="1"/>
    <col min="18" max="18" width="21.85546875" style="1" customWidth="1"/>
    <col min="19" max="19" width="61.5703125" style="1" customWidth="1"/>
    <col min="20" max="20" width="18.140625" style="1" customWidth="1"/>
    <col min="21" max="21" width="15.42578125" style="1" hidden="1" customWidth="1"/>
    <col min="22" max="22" width="19.42578125" style="3" customWidth="1"/>
    <col min="23" max="23" width="32.85546875" style="1" hidden="1" customWidth="1"/>
    <col min="24" max="24" width="18.28515625" style="2" customWidth="1"/>
    <col min="25" max="25" width="35.85546875" style="1" customWidth="1"/>
    <col min="26" max="26" width="21.85546875" style="1" customWidth="1"/>
    <col min="27" max="16384" width="11.42578125" style="1"/>
  </cols>
  <sheetData>
    <row r="2" spans="1:26" ht="61.5" x14ac:dyDescent="0.35">
      <c r="B2" s="169" t="s">
        <v>118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4" spans="1:26" ht="48" customHeight="1" x14ac:dyDescent="0.35">
      <c r="A4" s="171" t="s">
        <v>112</v>
      </c>
      <c r="B4" s="171"/>
      <c r="C4" s="32" t="s">
        <v>116</v>
      </c>
      <c r="D4" s="84" t="s">
        <v>19</v>
      </c>
      <c r="E4" s="32" t="s">
        <v>113</v>
      </c>
      <c r="F4" s="84" t="s">
        <v>19</v>
      </c>
      <c r="G4" s="83" t="s">
        <v>114</v>
      </c>
      <c r="H4" s="31" t="s">
        <v>19</v>
      </c>
      <c r="I4" s="87" t="s">
        <v>115</v>
      </c>
      <c r="K4" s="51" t="s">
        <v>111</v>
      </c>
      <c r="L4" s="32" t="s">
        <v>116</v>
      </c>
      <c r="M4" s="31" t="s">
        <v>19</v>
      </c>
      <c r="N4" s="32" t="s">
        <v>113</v>
      </c>
      <c r="O4" s="31" t="s">
        <v>19</v>
      </c>
      <c r="P4" s="83" t="s">
        <v>114</v>
      </c>
      <c r="Q4" s="84" t="s">
        <v>19</v>
      </c>
      <c r="R4" s="87" t="s">
        <v>115</v>
      </c>
      <c r="S4" s="51" t="s">
        <v>110</v>
      </c>
      <c r="T4" s="32" t="s">
        <v>116</v>
      </c>
      <c r="U4" s="31" t="s">
        <v>19</v>
      </c>
      <c r="V4" s="32" t="s">
        <v>113</v>
      </c>
      <c r="W4" s="31" t="s">
        <v>19</v>
      </c>
      <c r="X4" s="83" t="s">
        <v>114</v>
      </c>
      <c r="Y4" s="84" t="s">
        <v>19</v>
      </c>
      <c r="Z4" s="87" t="s">
        <v>115</v>
      </c>
    </row>
    <row r="5" spans="1:26" ht="28.5" x14ac:dyDescent="0.4">
      <c r="B5" s="15" t="s">
        <v>109</v>
      </c>
      <c r="C5" s="69">
        <v>6.5</v>
      </c>
      <c r="D5" s="22"/>
      <c r="E5" s="64">
        <v>30</v>
      </c>
      <c r="F5" s="4" t="s">
        <v>96</v>
      </c>
      <c r="G5" s="11">
        <v>16</v>
      </c>
      <c r="H5" s="37" t="s">
        <v>3</v>
      </c>
      <c r="I5" s="67"/>
      <c r="K5" s="21" t="s">
        <v>108</v>
      </c>
      <c r="L5" s="70">
        <v>2.5</v>
      </c>
      <c r="M5" s="14">
        <v>45</v>
      </c>
      <c r="N5" s="9">
        <v>4</v>
      </c>
      <c r="O5" s="12" t="s">
        <v>1</v>
      </c>
      <c r="P5" s="20">
        <v>21</v>
      </c>
      <c r="Q5" s="6" t="s">
        <v>4</v>
      </c>
      <c r="R5" s="67"/>
      <c r="S5" s="15" t="s">
        <v>107</v>
      </c>
      <c r="T5" s="19">
        <v>10</v>
      </c>
      <c r="U5" s="25">
        <v>1</v>
      </c>
      <c r="V5" s="9">
        <v>4</v>
      </c>
      <c r="W5" s="24" t="s">
        <v>1</v>
      </c>
      <c r="X5" s="23">
        <v>1</v>
      </c>
      <c r="Y5" s="6" t="s">
        <v>1</v>
      </c>
      <c r="Z5" s="67"/>
    </row>
    <row r="6" spans="1:26" ht="28.5" x14ac:dyDescent="0.4">
      <c r="B6" s="15" t="s">
        <v>106</v>
      </c>
      <c r="C6" s="69">
        <v>6.5</v>
      </c>
      <c r="D6" s="10"/>
      <c r="E6" s="9">
        <v>2</v>
      </c>
      <c r="F6" s="8" t="s">
        <v>1</v>
      </c>
      <c r="G6" s="7">
        <v>2</v>
      </c>
      <c r="H6" s="37" t="s">
        <v>0</v>
      </c>
      <c r="I6" s="67"/>
      <c r="K6" s="21" t="s">
        <v>105</v>
      </c>
      <c r="L6" s="70">
        <v>2.5</v>
      </c>
      <c r="M6" s="14">
        <v>42</v>
      </c>
      <c r="N6" s="9">
        <v>1</v>
      </c>
      <c r="O6" s="12" t="s">
        <v>1</v>
      </c>
      <c r="P6" s="42">
        <v>4</v>
      </c>
      <c r="Q6" s="6" t="s">
        <v>1</v>
      </c>
      <c r="R6" s="67"/>
      <c r="S6" s="15" t="s">
        <v>104</v>
      </c>
      <c r="T6" s="70">
        <v>2.5</v>
      </c>
      <c r="U6" s="22" t="s">
        <v>8</v>
      </c>
      <c r="V6" s="27">
        <v>30</v>
      </c>
      <c r="W6" s="15" t="s">
        <v>4</v>
      </c>
      <c r="X6" s="11">
        <v>13</v>
      </c>
      <c r="Y6" s="6" t="s">
        <v>3</v>
      </c>
      <c r="Z6" s="67"/>
    </row>
    <row r="7" spans="1:26" ht="28.5" x14ac:dyDescent="0.4">
      <c r="B7" s="15" t="s">
        <v>103</v>
      </c>
      <c r="C7" s="69">
        <v>6.5</v>
      </c>
      <c r="D7" s="10"/>
      <c r="E7" s="9">
        <v>4</v>
      </c>
      <c r="F7" s="8" t="s">
        <v>1</v>
      </c>
      <c r="G7" s="7">
        <v>16</v>
      </c>
      <c r="H7" s="63" t="s">
        <v>3</v>
      </c>
      <c r="I7" s="63"/>
      <c r="K7" s="21" t="s">
        <v>102</v>
      </c>
      <c r="L7" s="70">
        <v>2.5</v>
      </c>
      <c r="M7" s="14">
        <v>43</v>
      </c>
      <c r="N7" s="9">
        <v>1</v>
      </c>
      <c r="O7" s="12" t="s">
        <v>1</v>
      </c>
      <c r="P7" s="42">
        <v>17</v>
      </c>
      <c r="Q7" s="6" t="s">
        <v>3</v>
      </c>
      <c r="R7" s="63"/>
      <c r="S7" s="15" t="s">
        <v>101</v>
      </c>
      <c r="T7" s="19">
        <v>10</v>
      </c>
      <c r="U7" s="60">
        <v>26</v>
      </c>
      <c r="V7" s="9">
        <v>4</v>
      </c>
      <c r="W7" s="24" t="s">
        <v>1</v>
      </c>
      <c r="X7" s="42">
        <v>17</v>
      </c>
      <c r="Y7" s="6" t="s">
        <v>3</v>
      </c>
      <c r="Z7" s="63"/>
    </row>
    <row r="8" spans="1:26" ht="46.5" x14ac:dyDescent="0.35">
      <c r="B8" s="39" t="s">
        <v>100</v>
      </c>
      <c r="C8" s="76">
        <v>7</v>
      </c>
      <c r="D8" s="62"/>
      <c r="E8" s="9">
        <v>2</v>
      </c>
      <c r="F8" s="61" t="s">
        <v>1</v>
      </c>
      <c r="G8" s="7">
        <v>16</v>
      </c>
      <c r="H8" s="37" t="s">
        <v>3</v>
      </c>
      <c r="I8" s="67"/>
      <c r="K8" s="21" t="s">
        <v>99</v>
      </c>
      <c r="L8" s="9">
        <v>9</v>
      </c>
      <c r="M8" s="9">
        <v>4</v>
      </c>
      <c r="N8" s="9">
        <v>4</v>
      </c>
      <c r="O8" s="12" t="s">
        <v>1</v>
      </c>
      <c r="P8" s="20">
        <v>18</v>
      </c>
      <c r="Q8" s="6" t="s">
        <v>4</v>
      </c>
      <c r="R8" s="67"/>
      <c r="S8" s="15" t="s">
        <v>98</v>
      </c>
      <c r="T8" s="69">
        <v>5.5</v>
      </c>
      <c r="U8" s="60">
        <v>25</v>
      </c>
      <c r="V8" s="13">
        <v>13</v>
      </c>
      <c r="W8" s="24" t="s">
        <v>4</v>
      </c>
      <c r="X8" s="20">
        <v>18</v>
      </c>
      <c r="Y8" s="6" t="s">
        <v>4</v>
      </c>
      <c r="Z8" s="67"/>
    </row>
    <row r="9" spans="1:26" ht="28.5" x14ac:dyDescent="0.35">
      <c r="B9" s="15" t="s">
        <v>97</v>
      </c>
      <c r="C9" s="70">
        <v>3</v>
      </c>
      <c r="D9" s="22"/>
      <c r="E9" s="27">
        <v>16</v>
      </c>
      <c r="F9" s="36" t="s">
        <v>96</v>
      </c>
      <c r="G9" s="66">
        <v>18</v>
      </c>
      <c r="H9" s="37" t="s">
        <v>4</v>
      </c>
      <c r="I9" s="67"/>
      <c r="K9" s="21" t="s">
        <v>95</v>
      </c>
      <c r="L9" s="13">
        <v>3</v>
      </c>
      <c r="M9" s="13">
        <v>26</v>
      </c>
      <c r="N9" s="13">
        <v>26</v>
      </c>
      <c r="O9" s="12" t="s">
        <v>4</v>
      </c>
      <c r="P9" s="54">
        <v>21</v>
      </c>
      <c r="Q9" s="6" t="s">
        <v>4</v>
      </c>
      <c r="R9" s="67"/>
      <c r="S9" s="21" t="s">
        <v>94</v>
      </c>
      <c r="T9" s="77">
        <v>10</v>
      </c>
      <c r="U9" s="60">
        <v>33</v>
      </c>
      <c r="V9" s="9">
        <v>1</v>
      </c>
      <c r="W9" s="59" t="s">
        <v>1</v>
      </c>
      <c r="X9" s="42">
        <v>2</v>
      </c>
      <c r="Y9" s="6" t="s">
        <v>1</v>
      </c>
      <c r="Z9" s="67"/>
    </row>
    <row r="10" spans="1:26" ht="28.5" x14ac:dyDescent="0.4">
      <c r="B10" s="15" t="s">
        <v>93</v>
      </c>
      <c r="C10" s="19">
        <v>7</v>
      </c>
      <c r="D10" s="10"/>
      <c r="E10" s="9">
        <v>6</v>
      </c>
      <c r="F10" s="8" t="s">
        <v>1</v>
      </c>
      <c r="G10" s="7">
        <v>17</v>
      </c>
      <c r="H10" s="6" t="s">
        <v>3</v>
      </c>
      <c r="I10" s="68"/>
      <c r="K10" s="15" t="s">
        <v>92</v>
      </c>
      <c r="L10" s="9">
        <v>8</v>
      </c>
      <c r="M10" s="14">
        <v>40</v>
      </c>
      <c r="N10" s="47">
        <v>4</v>
      </c>
      <c r="O10" s="12" t="s">
        <v>1</v>
      </c>
      <c r="P10" s="20">
        <v>23</v>
      </c>
      <c r="Q10" s="6" t="s">
        <v>4</v>
      </c>
      <c r="R10" s="68"/>
      <c r="S10" s="1">
        <f>SUM(V5:V9)</f>
        <v>52</v>
      </c>
      <c r="V10" s="3">
        <f>SUM(V4:V9)/5</f>
        <v>10.4</v>
      </c>
      <c r="Z10" s="68"/>
    </row>
    <row r="11" spans="1:26" ht="28.5" x14ac:dyDescent="0.4">
      <c r="B11" s="5">
        <f>SUM(E5:E10)</f>
        <v>60</v>
      </c>
      <c r="C11" s="5"/>
      <c r="D11" s="49"/>
      <c r="E11" s="35">
        <f>SUM(E5:E10)/6</f>
        <v>10</v>
      </c>
      <c r="G11" s="57">
        <f>SUM(G5:G10)/6</f>
        <v>14.166666666666666</v>
      </c>
      <c r="K11" s="15" t="s">
        <v>91</v>
      </c>
      <c r="L11" s="70">
        <v>2</v>
      </c>
      <c r="M11" s="14">
        <v>44</v>
      </c>
      <c r="N11" s="13">
        <v>21</v>
      </c>
      <c r="O11" s="12" t="s">
        <v>4</v>
      </c>
      <c r="P11" s="11">
        <v>12</v>
      </c>
      <c r="Q11" s="6" t="s">
        <v>3</v>
      </c>
    </row>
    <row r="12" spans="1:26" ht="51" customHeight="1" x14ac:dyDescent="0.4">
      <c r="A12" s="171" t="s">
        <v>90</v>
      </c>
      <c r="B12" s="171"/>
      <c r="C12" s="32" t="s">
        <v>116</v>
      </c>
      <c r="D12" s="31" t="s">
        <v>19</v>
      </c>
      <c r="E12" s="32" t="s">
        <v>113</v>
      </c>
      <c r="F12" s="31" t="s">
        <v>19</v>
      </c>
      <c r="G12" s="65" t="s">
        <v>114</v>
      </c>
      <c r="H12" s="31" t="s">
        <v>19</v>
      </c>
      <c r="I12" s="87" t="s">
        <v>115</v>
      </c>
      <c r="K12" s="21" t="s">
        <v>89</v>
      </c>
      <c r="L12" s="77">
        <v>9</v>
      </c>
      <c r="M12" s="14" t="s">
        <v>88</v>
      </c>
      <c r="N12" s="9">
        <v>1</v>
      </c>
      <c r="O12" s="12" t="s">
        <v>1</v>
      </c>
      <c r="P12" s="42">
        <v>12</v>
      </c>
      <c r="Q12" s="6" t="s">
        <v>3</v>
      </c>
      <c r="Z12" s="88"/>
    </row>
    <row r="13" spans="1:26" ht="66.75" customHeight="1" x14ac:dyDescent="0.4">
      <c r="B13" s="21" t="s">
        <v>87</v>
      </c>
      <c r="C13" s="77">
        <v>10</v>
      </c>
      <c r="D13" s="26">
        <v>46</v>
      </c>
      <c r="E13" s="9">
        <v>1</v>
      </c>
      <c r="F13" s="8" t="s">
        <v>1</v>
      </c>
      <c r="G13" s="7">
        <v>13</v>
      </c>
      <c r="H13" s="37" t="s">
        <v>3</v>
      </c>
      <c r="I13" s="1">
        <f>SUM(E13,G13)/3</f>
        <v>4.666666666666667</v>
      </c>
      <c r="K13" s="5">
        <f>SUM(N5:N12)</f>
        <v>62</v>
      </c>
      <c r="L13" s="5"/>
      <c r="M13" s="58"/>
      <c r="N13" s="58">
        <f>SUM(N5:N12)/8</f>
        <v>7.75</v>
      </c>
      <c r="O13" s="57"/>
      <c r="S13" s="51" t="s">
        <v>86</v>
      </c>
      <c r="T13" s="32" t="s">
        <v>116</v>
      </c>
      <c r="U13" s="31" t="s">
        <v>19</v>
      </c>
      <c r="V13" s="32" t="s">
        <v>113</v>
      </c>
      <c r="W13" s="31" t="s">
        <v>19</v>
      </c>
      <c r="X13" s="83" t="s">
        <v>114</v>
      </c>
      <c r="Y13" s="84" t="s">
        <v>19</v>
      </c>
      <c r="Z13" s="87" t="s">
        <v>115</v>
      </c>
    </row>
    <row r="14" spans="1:26" ht="67.5" customHeight="1" x14ac:dyDescent="0.4">
      <c r="B14" s="21" t="s">
        <v>85</v>
      </c>
      <c r="C14" s="78">
        <v>4</v>
      </c>
      <c r="D14" s="22" t="s">
        <v>8</v>
      </c>
      <c r="E14" s="27">
        <v>20</v>
      </c>
      <c r="F14" s="36" t="s">
        <v>4</v>
      </c>
      <c r="G14" s="45">
        <v>12</v>
      </c>
      <c r="H14" s="37" t="s">
        <v>3</v>
      </c>
      <c r="I14" s="67"/>
      <c r="K14" s="56" t="s">
        <v>84</v>
      </c>
      <c r="L14" s="32" t="s">
        <v>116</v>
      </c>
      <c r="M14" s="31" t="s">
        <v>19</v>
      </c>
      <c r="N14" s="32" t="s">
        <v>113</v>
      </c>
      <c r="O14" s="31" t="s">
        <v>19</v>
      </c>
      <c r="P14" s="83" t="s">
        <v>114</v>
      </c>
      <c r="Q14" s="84" t="s">
        <v>19</v>
      </c>
      <c r="R14" s="87" t="s">
        <v>115</v>
      </c>
      <c r="S14" s="21" t="s">
        <v>83</v>
      </c>
      <c r="T14" s="77">
        <v>10</v>
      </c>
      <c r="U14" s="25">
        <v>30</v>
      </c>
      <c r="V14" s="9">
        <v>1</v>
      </c>
      <c r="W14" s="24" t="s">
        <v>1</v>
      </c>
      <c r="X14" s="42">
        <v>16</v>
      </c>
      <c r="Y14" s="6" t="s">
        <v>3</v>
      </c>
      <c r="Z14" s="67"/>
    </row>
    <row r="15" spans="1:26" ht="28.5" x14ac:dyDescent="0.4">
      <c r="B15" s="21" t="s">
        <v>82</v>
      </c>
      <c r="C15" s="78">
        <v>4.5</v>
      </c>
      <c r="D15" s="26">
        <v>48</v>
      </c>
      <c r="E15" s="9">
        <v>1</v>
      </c>
      <c r="F15" s="24" t="s">
        <v>1</v>
      </c>
      <c r="G15" s="7">
        <v>4</v>
      </c>
      <c r="H15" s="6" t="s">
        <v>0</v>
      </c>
      <c r="I15" s="68"/>
      <c r="K15" s="15" t="s">
        <v>81</v>
      </c>
      <c r="L15" s="19">
        <v>7</v>
      </c>
      <c r="M15" s="14">
        <v>53</v>
      </c>
      <c r="N15" s="9">
        <v>4</v>
      </c>
      <c r="O15" s="12" t="s">
        <v>1</v>
      </c>
      <c r="P15" s="42">
        <v>13</v>
      </c>
      <c r="Q15" s="6" t="s">
        <v>3</v>
      </c>
      <c r="R15" s="68"/>
      <c r="S15" s="21" t="s">
        <v>80</v>
      </c>
      <c r="T15" s="77">
        <v>10</v>
      </c>
      <c r="U15" s="25" t="s">
        <v>79</v>
      </c>
      <c r="V15" s="9">
        <v>1</v>
      </c>
      <c r="W15" s="24" t="s">
        <v>1</v>
      </c>
      <c r="X15" s="42">
        <v>13</v>
      </c>
      <c r="Y15" s="6" t="s">
        <v>3</v>
      </c>
      <c r="Z15" s="68"/>
    </row>
    <row r="16" spans="1:26" ht="28.5" x14ac:dyDescent="0.4">
      <c r="B16" s="21" t="s">
        <v>78</v>
      </c>
      <c r="C16" s="78">
        <v>4</v>
      </c>
      <c r="D16" s="26">
        <v>13</v>
      </c>
      <c r="E16" s="9">
        <v>4</v>
      </c>
      <c r="F16" s="24" t="s">
        <v>1</v>
      </c>
      <c r="G16" s="28">
        <v>2</v>
      </c>
      <c r="H16" s="6" t="s">
        <v>0</v>
      </c>
      <c r="I16" s="68"/>
      <c r="K16" s="15" t="s">
        <v>77</v>
      </c>
      <c r="L16" s="69">
        <v>5.5</v>
      </c>
      <c r="M16" s="14">
        <v>54</v>
      </c>
      <c r="N16" s="13">
        <v>26</v>
      </c>
      <c r="O16" s="12" t="s">
        <v>4</v>
      </c>
      <c r="P16" s="20">
        <v>40</v>
      </c>
      <c r="Q16" s="6" t="s">
        <v>4</v>
      </c>
      <c r="R16" s="68"/>
      <c r="S16" s="21" t="s">
        <v>76</v>
      </c>
      <c r="T16" s="77">
        <v>10</v>
      </c>
      <c r="U16" s="25" t="s">
        <v>75</v>
      </c>
      <c r="V16" s="47">
        <v>12</v>
      </c>
      <c r="W16" s="24" t="s">
        <v>3</v>
      </c>
      <c r="X16" s="55">
        <v>13</v>
      </c>
      <c r="Y16" s="6" t="s">
        <v>3</v>
      </c>
      <c r="Z16" s="68"/>
    </row>
    <row r="17" spans="1:26" ht="28.5" x14ac:dyDescent="0.4">
      <c r="B17" s="21" t="s">
        <v>74</v>
      </c>
      <c r="C17" s="77">
        <v>9</v>
      </c>
      <c r="D17" s="26">
        <v>51</v>
      </c>
      <c r="E17" s="9">
        <v>2</v>
      </c>
      <c r="F17" s="24" t="s">
        <v>1</v>
      </c>
      <c r="G17" s="28">
        <v>2</v>
      </c>
      <c r="H17" s="6" t="s">
        <v>0</v>
      </c>
      <c r="I17" s="68"/>
      <c r="K17" s="15" t="s">
        <v>73</v>
      </c>
      <c r="L17" s="69">
        <v>5</v>
      </c>
      <c r="M17" s="14">
        <v>55</v>
      </c>
      <c r="N17" s="13">
        <v>26</v>
      </c>
      <c r="O17" s="12" t="s">
        <v>4</v>
      </c>
      <c r="P17" s="54">
        <v>21</v>
      </c>
      <c r="Q17" s="6" t="s">
        <v>4</v>
      </c>
      <c r="R17" s="68"/>
      <c r="S17" s="21" t="s">
        <v>72</v>
      </c>
      <c r="T17" s="78">
        <v>5</v>
      </c>
      <c r="U17" s="25" t="s">
        <v>71</v>
      </c>
      <c r="V17" s="9">
        <v>1</v>
      </c>
      <c r="W17" s="24" t="s">
        <v>1</v>
      </c>
      <c r="X17" s="42">
        <v>12</v>
      </c>
      <c r="Y17" s="6" t="s">
        <v>3</v>
      </c>
      <c r="Z17" s="68"/>
    </row>
    <row r="18" spans="1:26" ht="28.5" x14ac:dyDescent="0.4">
      <c r="B18" s="21" t="s">
        <v>70</v>
      </c>
      <c r="C18" s="77">
        <v>10</v>
      </c>
      <c r="D18" s="26">
        <v>22</v>
      </c>
      <c r="E18" s="9">
        <v>1</v>
      </c>
      <c r="F18" s="24" t="s">
        <v>1</v>
      </c>
      <c r="G18" s="7">
        <v>4</v>
      </c>
      <c r="H18" s="6" t="s">
        <v>0</v>
      </c>
      <c r="I18" s="68"/>
      <c r="K18" s="15" t="s">
        <v>69</v>
      </c>
      <c r="L18" s="69">
        <v>4.5</v>
      </c>
      <c r="M18" s="14">
        <v>58</v>
      </c>
      <c r="N18" s="13">
        <v>13</v>
      </c>
      <c r="O18" s="12" t="s">
        <v>4</v>
      </c>
      <c r="P18" s="20">
        <v>26</v>
      </c>
      <c r="Q18" s="6" t="s">
        <v>4</v>
      </c>
      <c r="R18" s="68"/>
      <c r="S18" s="21" t="s">
        <v>68</v>
      </c>
      <c r="T18" s="19">
        <v>7.5</v>
      </c>
      <c r="U18" s="25" t="s">
        <v>67</v>
      </c>
      <c r="V18" s="9">
        <v>1</v>
      </c>
      <c r="W18" s="24" t="s">
        <v>1</v>
      </c>
      <c r="X18" s="42">
        <v>16</v>
      </c>
      <c r="Y18" s="6" t="s">
        <v>3</v>
      </c>
      <c r="Z18" s="68"/>
    </row>
    <row r="19" spans="1:26" ht="28.5" x14ac:dyDescent="0.4">
      <c r="B19" s="21" t="s">
        <v>66</v>
      </c>
      <c r="C19" s="77">
        <v>7.5</v>
      </c>
      <c r="D19" s="26">
        <v>31</v>
      </c>
      <c r="E19" s="9">
        <v>1</v>
      </c>
      <c r="F19" s="24" t="s">
        <v>1</v>
      </c>
      <c r="G19" s="7">
        <v>4</v>
      </c>
      <c r="H19" s="6" t="s">
        <v>0</v>
      </c>
      <c r="I19" s="68"/>
      <c r="K19" s="15">
        <f>SUM(N15:N18)</f>
        <v>69</v>
      </c>
      <c r="L19" s="15"/>
      <c r="M19" s="14"/>
      <c r="N19" s="53">
        <f>SUM(N15:N18)/4</f>
        <v>17.25</v>
      </c>
      <c r="O19" s="12"/>
      <c r="P19" s="52"/>
      <c r="Q19" s="6"/>
      <c r="R19" s="68"/>
      <c r="S19" s="1">
        <f>SUM(V14:V18)</f>
        <v>16</v>
      </c>
      <c r="V19" s="3">
        <f>SUM(V14:V18)/5</f>
        <v>3.2</v>
      </c>
      <c r="Z19" s="68"/>
    </row>
    <row r="20" spans="1:26" ht="58.5" customHeight="1" x14ac:dyDescent="0.35">
      <c r="B20" s="21" t="s">
        <v>65</v>
      </c>
      <c r="C20" s="79">
        <v>2.5</v>
      </c>
      <c r="D20" s="10">
        <v>18</v>
      </c>
      <c r="E20" s="9">
        <v>1</v>
      </c>
      <c r="F20" s="24" t="s">
        <v>1</v>
      </c>
      <c r="G20" s="7">
        <v>4</v>
      </c>
      <c r="H20" s="6" t="s">
        <v>0</v>
      </c>
      <c r="I20" s="68"/>
      <c r="R20" s="68"/>
      <c r="S20" s="51" t="s">
        <v>64</v>
      </c>
      <c r="T20" s="32" t="s">
        <v>116</v>
      </c>
      <c r="U20" s="31" t="s">
        <v>19</v>
      </c>
      <c r="V20" s="32" t="s">
        <v>113</v>
      </c>
      <c r="W20" s="31" t="s">
        <v>19</v>
      </c>
      <c r="X20" s="83" t="s">
        <v>114</v>
      </c>
      <c r="Y20" s="84" t="s">
        <v>19</v>
      </c>
      <c r="Z20" s="68"/>
    </row>
    <row r="21" spans="1:26" ht="53.25" customHeight="1" x14ac:dyDescent="0.4">
      <c r="B21" s="1">
        <f>SUM(E13:E20)</f>
        <v>31</v>
      </c>
      <c r="E21" s="3">
        <f>SUM(E13:E20)/8</f>
        <v>3.875</v>
      </c>
      <c r="K21" s="56" t="s">
        <v>63</v>
      </c>
      <c r="L21" s="32" t="s">
        <v>116</v>
      </c>
      <c r="M21" s="31" t="s">
        <v>19</v>
      </c>
      <c r="N21" s="32" t="s">
        <v>113</v>
      </c>
      <c r="O21" s="31" t="s">
        <v>19</v>
      </c>
      <c r="P21" s="83" t="s">
        <v>114</v>
      </c>
      <c r="Q21" s="84" t="s">
        <v>19</v>
      </c>
      <c r="R21" s="87" t="s">
        <v>115</v>
      </c>
      <c r="S21" s="21" t="s">
        <v>62</v>
      </c>
      <c r="T21" s="77">
        <v>10</v>
      </c>
      <c r="U21" s="14">
        <v>29</v>
      </c>
      <c r="V21" s="50">
        <v>1</v>
      </c>
      <c r="W21" s="5" t="s">
        <v>1</v>
      </c>
      <c r="X21" s="42">
        <v>16</v>
      </c>
      <c r="Y21" s="6" t="s">
        <v>3</v>
      </c>
    </row>
    <row r="22" spans="1:26" ht="28.5" x14ac:dyDescent="0.4">
      <c r="D22" s="49"/>
      <c r="E22" s="49"/>
      <c r="G22" s="34"/>
      <c r="K22" s="21" t="s">
        <v>61</v>
      </c>
      <c r="L22" s="78">
        <v>5.5</v>
      </c>
      <c r="M22" s="14">
        <v>6</v>
      </c>
      <c r="N22" s="9">
        <v>2</v>
      </c>
      <c r="O22" s="12" t="s">
        <v>1</v>
      </c>
      <c r="P22" s="23">
        <v>1</v>
      </c>
      <c r="Q22" s="6" t="s">
        <v>1</v>
      </c>
      <c r="R22" s="88"/>
      <c r="S22" s="21" t="s">
        <v>60</v>
      </c>
      <c r="T22" s="77">
        <v>10</v>
      </c>
      <c r="U22" s="25">
        <v>16</v>
      </c>
      <c r="V22" s="9">
        <v>1</v>
      </c>
      <c r="W22" s="24" t="s">
        <v>1</v>
      </c>
      <c r="X22" s="42">
        <v>13</v>
      </c>
      <c r="Y22" s="6" t="s">
        <v>3</v>
      </c>
    </row>
    <row r="23" spans="1:26" ht="28.5" x14ac:dyDescent="0.4">
      <c r="D23" s="49"/>
      <c r="E23" s="49"/>
      <c r="K23" s="21" t="s">
        <v>59</v>
      </c>
      <c r="L23" s="78">
        <v>4.5</v>
      </c>
      <c r="M23" s="14">
        <v>63</v>
      </c>
      <c r="N23" s="9">
        <v>1</v>
      </c>
      <c r="O23" s="12" t="s">
        <v>1</v>
      </c>
      <c r="P23" s="20">
        <v>17</v>
      </c>
      <c r="Q23" s="6" t="s">
        <v>3</v>
      </c>
      <c r="R23" s="88"/>
      <c r="S23" s="21" t="s">
        <v>58</v>
      </c>
      <c r="T23" s="77">
        <v>8.5</v>
      </c>
      <c r="U23" s="40" t="s">
        <v>29</v>
      </c>
      <c r="V23" s="9">
        <v>4</v>
      </c>
      <c r="W23" s="15" t="s">
        <v>1</v>
      </c>
      <c r="X23" s="48">
        <v>45</v>
      </c>
      <c r="Y23" s="6" t="s">
        <v>4</v>
      </c>
      <c r="Z23" s="5"/>
    </row>
    <row r="24" spans="1:26" ht="45.75" customHeight="1" x14ac:dyDescent="0.4">
      <c r="A24" s="167" t="s">
        <v>57</v>
      </c>
      <c r="B24" s="168"/>
      <c r="C24" s="32" t="s">
        <v>116</v>
      </c>
      <c r="D24" s="31" t="s">
        <v>19</v>
      </c>
      <c r="E24" s="32" t="s">
        <v>113</v>
      </c>
      <c r="F24" s="31" t="s">
        <v>19</v>
      </c>
      <c r="G24" s="83" t="s">
        <v>114</v>
      </c>
      <c r="H24" s="31" t="s">
        <v>19</v>
      </c>
      <c r="I24" s="87" t="s">
        <v>115</v>
      </c>
      <c r="J24" s="43"/>
      <c r="K24" s="21" t="s">
        <v>56</v>
      </c>
      <c r="L24" s="77">
        <v>7</v>
      </c>
      <c r="M24" s="14">
        <v>62</v>
      </c>
      <c r="N24" s="9">
        <v>1</v>
      </c>
      <c r="O24" s="12" t="s">
        <v>1</v>
      </c>
      <c r="P24" s="42">
        <v>2</v>
      </c>
      <c r="Q24" s="6" t="s">
        <v>1</v>
      </c>
      <c r="R24" s="88"/>
      <c r="S24" s="15" t="s">
        <v>55</v>
      </c>
      <c r="T24" s="69">
        <v>6.5</v>
      </c>
      <c r="U24" s="40" t="s">
        <v>29</v>
      </c>
      <c r="V24" s="47">
        <v>12</v>
      </c>
      <c r="W24" s="21" t="s">
        <v>3</v>
      </c>
      <c r="X24" s="23">
        <v>12</v>
      </c>
      <c r="Y24" s="6" t="s">
        <v>3</v>
      </c>
      <c r="Z24" s="88"/>
    </row>
    <row r="25" spans="1:26" ht="55.5" customHeight="1" x14ac:dyDescent="0.35">
      <c r="A25" s="5"/>
      <c r="B25" s="39" t="s">
        <v>54</v>
      </c>
      <c r="C25" s="80">
        <v>2</v>
      </c>
      <c r="D25" s="22" t="s">
        <v>8</v>
      </c>
      <c r="E25" s="46">
        <v>8</v>
      </c>
      <c r="F25" s="17" t="s">
        <v>53</v>
      </c>
      <c r="G25" s="45">
        <v>2</v>
      </c>
      <c r="H25" s="6" t="s">
        <v>1</v>
      </c>
      <c r="I25" s="68"/>
      <c r="K25" s="21" t="s">
        <v>31</v>
      </c>
      <c r="L25" s="19">
        <v>10</v>
      </c>
      <c r="M25" s="30" t="s">
        <v>8</v>
      </c>
      <c r="N25" s="13">
        <v>13</v>
      </c>
      <c r="O25" s="21" t="s">
        <v>4</v>
      </c>
      <c r="P25" s="20">
        <v>17</v>
      </c>
      <c r="Q25" s="6" t="s">
        <v>3</v>
      </c>
      <c r="R25" s="68"/>
      <c r="S25" s="1">
        <f>SUM(V21:V24)</f>
        <v>18</v>
      </c>
      <c r="V25" s="3">
        <f>SUM(V21:V24)/4</f>
        <v>4.5</v>
      </c>
      <c r="Z25" s="88"/>
    </row>
    <row r="26" spans="1:26" ht="47.25" customHeight="1" x14ac:dyDescent="0.4">
      <c r="A26" s="5"/>
      <c r="B26" s="39" t="s">
        <v>52</v>
      </c>
      <c r="C26" s="76">
        <v>10</v>
      </c>
      <c r="D26" s="26">
        <v>65</v>
      </c>
      <c r="E26" s="9">
        <v>2</v>
      </c>
      <c r="F26" s="12" t="s">
        <v>1</v>
      </c>
      <c r="G26" s="28">
        <v>4</v>
      </c>
      <c r="H26" s="6" t="s">
        <v>1</v>
      </c>
      <c r="I26" s="68"/>
      <c r="J26" s="43"/>
      <c r="K26" s="21" t="s">
        <v>51</v>
      </c>
      <c r="L26" s="69">
        <v>4.5</v>
      </c>
      <c r="M26" s="14">
        <v>3</v>
      </c>
      <c r="N26" s="9">
        <v>2</v>
      </c>
      <c r="O26" s="12" t="s">
        <v>1</v>
      </c>
      <c r="P26" s="42">
        <v>13</v>
      </c>
      <c r="Q26" s="6" t="s">
        <v>3</v>
      </c>
      <c r="R26" s="68"/>
      <c r="S26" s="33" t="s">
        <v>50</v>
      </c>
      <c r="T26" s="32" t="s">
        <v>116</v>
      </c>
      <c r="U26" s="31" t="s">
        <v>22</v>
      </c>
      <c r="V26" s="32" t="s">
        <v>113</v>
      </c>
      <c r="W26" s="31" t="s">
        <v>19</v>
      </c>
      <c r="X26" s="83" t="s">
        <v>114</v>
      </c>
      <c r="Y26" s="84" t="s">
        <v>19</v>
      </c>
      <c r="Z26" s="87" t="s">
        <v>115</v>
      </c>
    </row>
    <row r="27" spans="1:26" ht="28.5" x14ac:dyDescent="0.4">
      <c r="A27" s="5"/>
      <c r="B27" s="39" t="s">
        <v>49</v>
      </c>
      <c r="C27" s="82">
        <v>6</v>
      </c>
      <c r="D27" s="26">
        <v>60</v>
      </c>
      <c r="E27" s="9">
        <v>6</v>
      </c>
      <c r="F27" s="12" t="s">
        <v>1</v>
      </c>
      <c r="G27" s="7">
        <v>12</v>
      </c>
      <c r="H27" s="6" t="s">
        <v>3</v>
      </c>
      <c r="I27" s="68"/>
      <c r="J27" s="43"/>
      <c r="K27" s="21" t="s">
        <v>13</v>
      </c>
      <c r="L27" s="77">
        <v>10</v>
      </c>
      <c r="M27" s="14">
        <v>61</v>
      </c>
      <c r="N27" s="9">
        <v>1</v>
      </c>
      <c r="O27" s="12" t="s">
        <v>1</v>
      </c>
      <c r="P27" s="42">
        <v>12</v>
      </c>
      <c r="Q27" s="6" t="s">
        <v>3</v>
      </c>
      <c r="R27" s="68"/>
      <c r="S27" s="15" t="s">
        <v>48</v>
      </c>
      <c r="T27" s="69">
        <v>6.5</v>
      </c>
      <c r="U27" s="25">
        <v>23</v>
      </c>
      <c r="V27" s="13">
        <v>16</v>
      </c>
      <c r="W27" s="24" t="s">
        <v>4</v>
      </c>
      <c r="X27" s="11">
        <v>4</v>
      </c>
      <c r="Y27" s="6" t="s">
        <v>1</v>
      </c>
      <c r="Z27" s="68"/>
    </row>
    <row r="28" spans="1:26" ht="28.5" x14ac:dyDescent="0.4">
      <c r="A28" s="5"/>
      <c r="B28" s="39" t="s">
        <v>47</v>
      </c>
      <c r="C28" s="82">
        <v>6</v>
      </c>
      <c r="D28" s="26">
        <v>14</v>
      </c>
      <c r="E28" s="13">
        <v>16</v>
      </c>
      <c r="F28" s="12" t="s">
        <v>4</v>
      </c>
      <c r="G28" s="45">
        <v>4</v>
      </c>
      <c r="H28" s="6" t="s">
        <v>1</v>
      </c>
      <c r="I28" s="68"/>
      <c r="J28" s="43"/>
      <c r="K28" s="21" t="s">
        <v>46</v>
      </c>
      <c r="L28" s="81">
        <v>3</v>
      </c>
      <c r="M28" s="14">
        <v>37</v>
      </c>
      <c r="N28" s="9">
        <v>1</v>
      </c>
      <c r="O28" s="12" t="s">
        <v>1</v>
      </c>
      <c r="P28" s="23">
        <v>1</v>
      </c>
      <c r="Q28" s="6" t="s">
        <v>1</v>
      </c>
      <c r="R28" s="68"/>
      <c r="S28" s="15" t="s">
        <v>45</v>
      </c>
      <c r="T28" s="19">
        <v>7</v>
      </c>
      <c r="U28" s="25">
        <v>19</v>
      </c>
      <c r="V28" s="9">
        <v>4</v>
      </c>
      <c r="W28" s="24" t="s">
        <v>1</v>
      </c>
      <c r="X28" s="42">
        <v>16</v>
      </c>
      <c r="Y28" s="6" t="s">
        <v>3</v>
      </c>
      <c r="Z28" s="68"/>
    </row>
    <row r="29" spans="1:26" ht="47.25" x14ac:dyDescent="0.4">
      <c r="A29" s="5"/>
      <c r="B29" s="39" t="s">
        <v>44</v>
      </c>
      <c r="C29" s="76">
        <v>9</v>
      </c>
      <c r="D29" s="26">
        <v>66</v>
      </c>
      <c r="E29" s="9">
        <v>6</v>
      </c>
      <c r="F29" s="12" t="s">
        <v>1</v>
      </c>
      <c r="G29" s="7">
        <v>13</v>
      </c>
      <c r="H29" s="6" t="s">
        <v>3</v>
      </c>
      <c r="I29" s="68"/>
      <c r="J29" s="43"/>
      <c r="K29" s="86" t="s">
        <v>43</v>
      </c>
      <c r="L29" s="70">
        <v>3.5</v>
      </c>
      <c r="M29" s="44">
        <v>49</v>
      </c>
      <c r="N29" s="13">
        <v>13</v>
      </c>
      <c r="O29" s="12" t="s">
        <v>4</v>
      </c>
      <c r="P29" s="23">
        <v>13</v>
      </c>
      <c r="Q29" s="6" t="s">
        <v>3</v>
      </c>
      <c r="R29" s="68"/>
      <c r="S29" s="15" t="s">
        <v>42</v>
      </c>
      <c r="T29" s="78">
        <v>4.5</v>
      </c>
      <c r="U29" s="25">
        <v>48</v>
      </c>
      <c r="V29" s="9">
        <v>4</v>
      </c>
      <c r="W29" s="24" t="s">
        <v>41</v>
      </c>
      <c r="X29" s="42">
        <v>13</v>
      </c>
      <c r="Y29" s="6" t="s">
        <v>3</v>
      </c>
      <c r="Z29" s="68"/>
    </row>
    <row r="30" spans="1:26" ht="47.25" x14ac:dyDescent="0.4">
      <c r="A30" s="5"/>
      <c r="B30" s="39" t="s">
        <v>40</v>
      </c>
      <c r="C30" s="76">
        <v>10</v>
      </c>
      <c r="D30" s="26">
        <v>21</v>
      </c>
      <c r="E30" s="9">
        <v>2</v>
      </c>
      <c r="F30" s="12" t="s">
        <v>1</v>
      </c>
      <c r="G30" s="28">
        <v>2</v>
      </c>
      <c r="H30" s="6" t="s">
        <v>1</v>
      </c>
      <c r="I30" s="68"/>
      <c r="J30" s="43"/>
      <c r="K30" s="15" t="s">
        <v>39</v>
      </c>
      <c r="L30" s="15">
        <v>4.5</v>
      </c>
      <c r="M30" s="14">
        <v>64</v>
      </c>
      <c r="N30" s="9">
        <v>2</v>
      </c>
      <c r="O30" s="12" t="s">
        <v>1</v>
      </c>
      <c r="P30" s="42">
        <v>13</v>
      </c>
      <c r="Q30" s="6" t="s">
        <v>3</v>
      </c>
      <c r="R30" s="68"/>
      <c r="S30" s="21" t="s">
        <v>38</v>
      </c>
      <c r="T30" s="78">
        <v>6.5</v>
      </c>
      <c r="U30" s="25">
        <v>24</v>
      </c>
      <c r="V30" s="9">
        <v>1</v>
      </c>
      <c r="W30" s="24" t="s">
        <v>1</v>
      </c>
      <c r="X30" s="42">
        <v>4</v>
      </c>
      <c r="Y30" s="6" t="s">
        <v>1</v>
      </c>
      <c r="Z30" s="68"/>
    </row>
    <row r="31" spans="1:26" ht="28.5" x14ac:dyDescent="0.4">
      <c r="A31" s="5"/>
      <c r="B31" s="39" t="s">
        <v>37</v>
      </c>
      <c r="C31" s="76">
        <v>10</v>
      </c>
      <c r="D31" s="26">
        <v>34</v>
      </c>
      <c r="E31" s="9">
        <v>2</v>
      </c>
      <c r="F31" s="12" t="s">
        <v>1</v>
      </c>
      <c r="G31" s="7">
        <v>13</v>
      </c>
      <c r="H31" s="6" t="s">
        <v>3</v>
      </c>
      <c r="I31" s="68"/>
      <c r="J31" s="43"/>
      <c r="K31" s="1">
        <f>SUM(N22:N30)</f>
        <v>36</v>
      </c>
      <c r="N31" s="1">
        <f>SUM(N22:N30)/9</f>
        <v>4</v>
      </c>
      <c r="R31" s="68"/>
      <c r="S31" s="15" t="s">
        <v>36</v>
      </c>
      <c r="T31" s="78">
        <v>6</v>
      </c>
      <c r="U31" s="25">
        <v>17</v>
      </c>
      <c r="V31" s="9">
        <v>2</v>
      </c>
      <c r="W31" s="24" t="s">
        <v>1</v>
      </c>
      <c r="X31" s="42">
        <v>4</v>
      </c>
      <c r="Y31" s="6" t="s">
        <v>1</v>
      </c>
      <c r="Z31" s="68"/>
    </row>
    <row r="32" spans="1:26" ht="47.25" x14ac:dyDescent="0.4">
      <c r="A32" s="5"/>
      <c r="B32" s="39" t="s">
        <v>35</v>
      </c>
      <c r="C32" s="76">
        <v>7.5</v>
      </c>
      <c r="D32" s="26">
        <v>20</v>
      </c>
      <c r="E32" s="9">
        <v>2</v>
      </c>
      <c r="F32" s="12" t="s">
        <v>1</v>
      </c>
      <c r="G32" s="28">
        <v>2</v>
      </c>
      <c r="H32" s="6" t="s">
        <v>1</v>
      </c>
      <c r="I32" s="68"/>
      <c r="K32" s="33" t="s">
        <v>34</v>
      </c>
      <c r="L32" s="32" t="s">
        <v>116</v>
      </c>
      <c r="M32" s="31" t="s">
        <v>19</v>
      </c>
      <c r="N32" s="32" t="s">
        <v>113</v>
      </c>
      <c r="O32" s="31" t="s">
        <v>19</v>
      </c>
      <c r="P32" s="83" t="s">
        <v>114</v>
      </c>
      <c r="Q32" s="84" t="s">
        <v>19</v>
      </c>
      <c r="R32" s="68"/>
      <c r="S32" s="15" t="s">
        <v>33</v>
      </c>
      <c r="T32" s="19">
        <v>7</v>
      </c>
      <c r="U32" s="25">
        <v>32</v>
      </c>
      <c r="V32" s="9">
        <v>2</v>
      </c>
      <c r="W32" s="24" t="s">
        <v>1</v>
      </c>
      <c r="X32" s="42">
        <v>5</v>
      </c>
      <c r="Y32" s="6" t="s">
        <v>1</v>
      </c>
      <c r="Z32" s="68"/>
    </row>
    <row r="33" spans="1:26" ht="36" customHeight="1" x14ac:dyDescent="0.4">
      <c r="A33" s="5"/>
      <c r="B33" s="39" t="s">
        <v>32</v>
      </c>
      <c r="C33" s="82">
        <v>5.5</v>
      </c>
      <c r="D33" s="26">
        <v>36</v>
      </c>
      <c r="E33" s="9">
        <v>4</v>
      </c>
      <c r="F33" s="12" t="s">
        <v>1</v>
      </c>
      <c r="G33" s="7">
        <v>5</v>
      </c>
      <c r="H33" s="6" t="s">
        <v>1</v>
      </c>
      <c r="I33" s="68"/>
      <c r="K33" s="15" t="s">
        <v>26</v>
      </c>
      <c r="L33" s="70">
        <v>3.5</v>
      </c>
      <c r="M33" s="14">
        <v>11</v>
      </c>
      <c r="N33" s="9">
        <v>4</v>
      </c>
      <c r="O33" s="41" t="s">
        <v>1</v>
      </c>
      <c r="P33" s="42">
        <v>2</v>
      </c>
      <c r="Q33" s="6" t="s">
        <v>1</v>
      </c>
      <c r="R33" s="68"/>
      <c r="S33" s="16" t="s">
        <v>30</v>
      </c>
      <c r="T33" s="19">
        <v>10</v>
      </c>
      <c r="U33" s="40" t="s">
        <v>29</v>
      </c>
      <c r="V33" s="9">
        <v>4</v>
      </c>
      <c r="W33" s="15" t="s">
        <v>1</v>
      </c>
      <c r="X33" s="17"/>
      <c r="Y33" s="16"/>
      <c r="Z33" s="68"/>
    </row>
    <row r="34" spans="1:26" ht="28.5" x14ac:dyDescent="0.4">
      <c r="A34" s="5"/>
      <c r="B34" s="39" t="s">
        <v>28</v>
      </c>
      <c r="C34" s="82">
        <v>4</v>
      </c>
      <c r="D34" s="26">
        <v>5</v>
      </c>
      <c r="E34" s="9">
        <v>4</v>
      </c>
      <c r="F34" s="12" t="s">
        <v>1</v>
      </c>
      <c r="G34" s="28">
        <v>2</v>
      </c>
      <c r="H34" s="6" t="s">
        <v>1</v>
      </c>
      <c r="I34" s="68"/>
      <c r="K34" s="15"/>
      <c r="L34" s="15"/>
      <c r="M34" s="19"/>
      <c r="N34" s="36"/>
      <c r="O34" s="16"/>
      <c r="P34" s="17"/>
      <c r="Q34" s="16"/>
      <c r="R34" s="68"/>
      <c r="S34" s="15" t="s">
        <v>27</v>
      </c>
      <c r="T34" s="19">
        <v>7</v>
      </c>
      <c r="U34" s="14">
        <v>57</v>
      </c>
      <c r="V34" s="13">
        <v>13</v>
      </c>
      <c r="W34" s="12" t="s">
        <v>4</v>
      </c>
      <c r="X34" s="20">
        <v>21</v>
      </c>
      <c r="Y34" s="6" t="s">
        <v>4</v>
      </c>
      <c r="Z34" s="68"/>
    </row>
    <row r="35" spans="1:26" ht="28.5" x14ac:dyDescent="0.4">
      <c r="A35" s="5"/>
      <c r="B35" s="39" t="s">
        <v>117</v>
      </c>
      <c r="C35" s="76">
        <v>8.5</v>
      </c>
      <c r="D35" s="38"/>
      <c r="E35" s="38"/>
      <c r="F35" s="17"/>
      <c r="G35" s="37"/>
      <c r="H35" s="6"/>
      <c r="I35" s="68"/>
      <c r="K35" s="71"/>
      <c r="L35" s="72"/>
      <c r="M35" s="73"/>
      <c r="N35" s="74"/>
      <c r="O35" s="71"/>
      <c r="P35" s="75"/>
      <c r="Q35" s="71"/>
      <c r="R35" s="68"/>
      <c r="S35" s="15" t="s">
        <v>25</v>
      </c>
      <c r="T35" s="69">
        <v>6</v>
      </c>
      <c r="U35" s="14">
        <v>56</v>
      </c>
      <c r="V35" s="13">
        <v>13</v>
      </c>
      <c r="W35" s="12" t="s">
        <v>4</v>
      </c>
      <c r="X35" s="20">
        <v>40</v>
      </c>
      <c r="Y35" s="6" t="s">
        <v>4</v>
      </c>
      <c r="Z35" s="68"/>
    </row>
    <row r="36" spans="1:26" x14ac:dyDescent="0.35">
      <c r="A36" s="5"/>
      <c r="B36" s="5"/>
      <c r="C36" s="5"/>
      <c r="D36" s="35"/>
      <c r="E36" s="35"/>
      <c r="F36" s="5"/>
      <c r="G36" s="34"/>
      <c r="H36" s="5"/>
      <c r="I36" s="5"/>
      <c r="K36" s="1">
        <v>4</v>
      </c>
      <c r="N36" s="1">
        <v>4</v>
      </c>
      <c r="R36" s="5"/>
      <c r="S36" s="1">
        <f>SUM(V27:V35)</f>
        <v>59</v>
      </c>
      <c r="V36" s="3">
        <f>SUM(V27:V35)/9</f>
        <v>6.5555555555555554</v>
      </c>
      <c r="Z36" s="5"/>
    </row>
    <row r="37" spans="1:26" ht="44.25" customHeight="1" x14ac:dyDescent="0.35">
      <c r="A37" s="167" t="s">
        <v>24</v>
      </c>
      <c r="B37" s="167"/>
      <c r="C37" s="32" t="s">
        <v>116</v>
      </c>
      <c r="D37" s="31" t="s">
        <v>19</v>
      </c>
      <c r="E37" s="32" t="s">
        <v>113</v>
      </c>
      <c r="F37" s="31" t="s">
        <v>19</v>
      </c>
      <c r="G37" s="83" t="s">
        <v>114</v>
      </c>
      <c r="H37" s="31" t="s">
        <v>19</v>
      </c>
      <c r="I37" s="87" t="s">
        <v>115</v>
      </c>
      <c r="K37" s="33" t="s">
        <v>23</v>
      </c>
      <c r="L37" s="32" t="s">
        <v>116</v>
      </c>
      <c r="M37" s="31" t="s">
        <v>19</v>
      </c>
      <c r="N37" s="32" t="s">
        <v>113</v>
      </c>
      <c r="O37" s="31" t="s">
        <v>19</v>
      </c>
      <c r="P37" s="83" t="s">
        <v>114</v>
      </c>
      <c r="Q37" s="84" t="s">
        <v>19</v>
      </c>
      <c r="R37" s="87" t="s">
        <v>115</v>
      </c>
      <c r="S37" s="33" t="s">
        <v>21</v>
      </c>
      <c r="T37" s="32" t="s">
        <v>116</v>
      </c>
      <c r="U37" s="31" t="s">
        <v>20</v>
      </c>
      <c r="V37" s="32" t="s">
        <v>113</v>
      </c>
      <c r="W37" s="31" t="s">
        <v>19</v>
      </c>
      <c r="X37" s="83" t="s">
        <v>114</v>
      </c>
      <c r="Y37" s="84" t="s">
        <v>19</v>
      </c>
      <c r="Z37" s="87" t="s">
        <v>115</v>
      </c>
    </row>
    <row r="38" spans="1:26" ht="28.5" x14ac:dyDescent="0.4">
      <c r="B38" s="21" t="s">
        <v>18</v>
      </c>
      <c r="C38" s="77">
        <v>7.5</v>
      </c>
      <c r="D38" s="26">
        <v>7</v>
      </c>
      <c r="E38" s="9">
        <v>1</v>
      </c>
      <c r="F38" s="24" t="s">
        <v>1</v>
      </c>
      <c r="G38" s="7">
        <v>2</v>
      </c>
      <c r="H38" s="6" t="s">
        <v>1</v>
      </c>
      <c r="I38" s="68"/>
      <c r="K38" s="15" t="s">
        <v>17</v>
      </c>
      <c r="L38" s="70">
        <v>0</v>
      </c>
      <c r="M38" s="30" t="s">
        <v>8</v>
      </c>
      <c r="N38" s="29"/>
      <c r="O38" s="15"/>
      <c r="P38" s="23">
        <v>13</v>
      </c>
      <c r="Q38" s="6" t="s">
        <v>3</v>
      </c>
      <c r="R38" s="68"/>
      <c r="S38" s="85" t="s">
        <v>16</v>
      </c>
      <c r="T38" s="16"/>
      <c r="U38" s="19"/>
      <c r="V38" s="18">
        <v>8</v>
      </c>
      <c r="W38" s="16"/>
      <c r="X38" s="17" t="s">
        <v>6</v>
      </c>
      <c r="Y38" s="16" t="s">
        <v>3</v>
      </c>
      <c r="Z38" s="68"/>
    </row>
    <row r="39" spans="1:26" ht="33.75" customHeight="1" x14ac:dyDescent="0.4">
      <c r="B39" s="21" t="s">
        <v>15</v>
      </c>
      <c r="C39" s="69">
        <v>6.5</v>
      </c>
      <c r="D39" s="26">
        <v>50</v>
      </c>
      <c r="E39" s="9">
        <v>2</v>
      </c>
      <c r="F39" s="24" t="s">
        <v>1</v>
      </c>
      <c r="G39" s="28">
        <v>1</v>
      </c>
      <c r="H39" s="6" t="s">
        <v>1</v>
      </c>
      <c r="I39" s="68"/>
      <c r="K39" s="15" t="s">
        <v>14</v>
      </c>
      <c r="L39" s="70">
        <v>2</v>
      </c>
      <c r="M39" s="22" t="s">
        <v>8</v>
      </c>
      <c r="N39" s="27">
        <v>45</v>
      </c>
      <c r="O39" s="15" t="s">
        <v>4</v>
      </c>
      <c r="P39" s="11">
        <v>16</v>
      </c>
      <c r="Q39" s="6" t="s">
        <v>3</v>
      </c>
      <c r="R39" s="68"/>
      <c r="S39" s="85" t="s">
        <v>13</v>
      </c>
      <c r="T39" s="16"/>
      <c r="U39" s="19"/>
      <c r="V39" s="18">
        <v>8</v>
      </c>
      <c r="W39" s="16"/>
      <c r="X39" s="17" t="s">
        <v>6</v>
      </c>
      <c r="Y39" s="16" t="s">
        <v>3</v>
      </c>
      <c r="Z39" s="68"/>
    </row>
    <row r="40" spans="1:26" ht="51.75" customHeight="1" x14ac:dyDescent="0.4">
      <c r="B40" s="21" t="s">
        <v>12</v>
      </c>
      <c r="C40" s="77">
        <v>7</v>
      </c>
      <c r="D40" s="26">
        <v>4</v>
      </c>
      <c r="E40" s="9">
        <v>1</v>
      </c>
      <c r="F40" s="24" t="s">
        <v>1</v>
      </c>
      <c r="G40" s="7">
        <v>12</v>
      </c>
      <c r="H40" s="6" t="s">
        <v>3</v>
      </c>
      <c r="I40" s="68"/>
      <c r="K40" s="15" t="s">
        <v>11</v>
      </c>
      <c r="L40" s="70">
        <v>2.5</v>
      </c>
      <c r="M40" s="25">
        <v>59</v>
      </c>
      <c r="N40" s="9">
        <v>6</v>
      </c>
      <c r="O40" s="24" t="s">
        <v>1</v>
      </c>
      <c r="P40" s="42">
        <v>2</v>
      </c>
      <c r="Q40" s="6" t="s">
        <v>1</v>
      </c>
      <c r="R40" s="68"/>
      <c r="S40" s="85" t="s">
        <v>10</v>
      </c>
      <c r="T40" s="16"/>
      <c r="U40" s="19"/>
      <c r="V40" s="18">
        <v>8</v>
      </c>
      <c r="W40" s="16"/>
      <c r="X40" s="17" t="s">
        <v>6</v>
      </c>
      <c r="Y40" s="16" t="s">
        <v>3</v>
      </c>
      <c r="Z40" s="68"/>
    </row>
    <row r="41" spans="1:26" ht="54.75" customHeight="1" x14ac:dyDescent="0.35">
      <c r="B41" s="21" t="s">
        <v>9</v>
      </c>
      <c r="C41" s="69">
        <v>6</v>
      </c>
      <c r="D41" s="22" t="s">
        <v>8</v>
      </c>
      <c r="E41" s="9">
        <v>4</v>
      </c>
      <c r="F41" s="21" t="s">
        <v>1</v>
      </c>
      <c r="G41" s="20">
        <v>18</v>
      </c>
      <c r="H41" s="6" t="s">
        <v>4</v>
      </c>
      <c r="I41" s="68"/>
      <c r="K41" s="1">
        <f>SUM(N39:N40)</f>
        <v>51</v>
      </c>
      <c r="N41" s="1">
        <f>SUM(N39:N40)/2</f>
        <v>25.5</v>
      </c>
      <c r="R41" s="68"/>
      <c r="S41" s="85" t="s">
        <v>7</v>
      </c>
      <c r="T41" s="16"/>
      <c r="U41" s="19"/>
      <c r="V41" s="18">
        <v>8</v>
      </c>
      <c r="W41" s="16"/>
      <c r="X41" s="17" t="s">
        <v>6</v>
      </c>
      <c r="Y41" s="16" t="s">
        <v>3</v>
      </c>
      <c r="Z41" s="68"/>
    </row>
    <row r="42" spans="1:26" ht="28.5" x14ac:dyDescent="0.4">
      <c r="B42" s="21" t="s">
        <v>5</v>
      </c>
      <c r="C42" s="70">
        <v>3</v>
      </c>
      <c r="D42" s="14">
        <v>38</v>
      </c>
      <c r="E42" s="13">
        <v>16</v>
      </c>
      <c r="F42" s="12" t="s">
        <v>4</v>
      </c>
      <c r="G42" s="11">
        <v>12</v>
      </c>
      <c r="H42" s="6" t="s">
        <v>3</v>
      </c>
      <c r="I42" s="68"/>
      <c r="R42" s="68"/>
      <c r="S42" s="1">
        <f>SUM(V38:V41)</f>
        <v>32</v>
      </c>
      <c r="V42" s="3">
        <v>8</v>
      </c>
      <c r="Z42" s="68"/>
    </row>
    <row r="43" spans="1:26" ht="28.5" x14ac:dyDescent="0.35">
      <c r="B43" s="21" t="s">
        <v>2</v>
      </c>
      <c r="C43" s="77">
        <v>10</v>
      </c>
      <c r="D43" s="10">
        <v>2</v>
      </c>
      <c r="E43" s="9">
        <v>1</v>
      </c>
      <c r="F43" s="8" t="s">
        <v>1</v>
      </c>
      <c r="G43" s="7">
        <v>4</v>
      </c>
      <c r="H43" s="6" t="s">
        <v>0</v>
      </c>
      <c r="I43" s="68"/>
      <c r="R43" s="68"/>
      <c r="Z43" s="68"/>
    </row>
    <row r="44" spans="1:26" x14ac:dyDescent="0.35">
      <c r="B44" s="5">
        <f>SUM(E38:E43)</f>
        <v>25</v>
      </c>
      <c r="C44" s="5"/>
      <c r="E44" s="3">
        <f>SUM(E38:E43)/6</f>
        <v>4.166666666666667</v>
      </c>
    </row>
    <row r="46" spans="1:26" x14ac:dyDescent="0.35">
      <c r="N46" s="3"/>
    </row>
  </sheetData>
  <mergeCells count="5">
    <mergeCell ref="A24:B24"/>
    <mergeCell ref="A37:B37"/>
    <mergeCell ref="B2:Y2"/>
    <mergeCell ref="A4:B4"/>
    <mergeCell ref="A12:B12"/>
  </mergeCells>
  <pageMargins left="0.7" right="0.7" top="0.75" bottom="0.75" header="0.3" footer="0.3"/>
  <pageSetup paperSize="5" scale="29" orientation="landscape" r:id="rId1"/>
  <colBreaks count="1" manualBreakCount="1">
    <brk id="2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M1" zoomScale="80" zoomScaleNormal="80" workbookViewId="0">
      <selection activeCell="U11" sqref="U11"/>
    </sheetView>
  </sheetViews>
  <sheetFormatPr baseColWidth="10" defaultRowHeight="23.25" x14ac:dyDescent="0.35"/>
  <cols>
    <col min="1" max="1" width="2.28515625" style="1" hidden="1" customWidth="1"/>
    <col min="2" max="2" width="58.85546875" style="1" customWidth="1"/>
    <col min="3" max="3" width="16.140625" style="1" customWidth="1"/>
    <col min="4" max="4" width="0.28515625" style="3" hidden="1" customWidth="1"/>
    <col min="5" max="5" width="14.5703125" style="3" customWidth="1"/>
    <col min="6" max="6" width="6.85546875" style="1" hidden="1" customWidth="1"/>
    <col min="7" max="7" width="15.85546875" style="4" customWidth="1"/>
    <col min="8" max="8" width="37.28515625" style="1" customWidth="1"/>
    <col min="9" max="9" width="13.7109375" style="97" customWidth="1"/>
    <col min="10" max="10" width="54.7109375" style="1" customWidth="1"/>
    <col min="11" max="11" width="16.28515625" style="1" customWidth="1"/>
    <col min="12" max="12" width="15.85546875" style="1" hidden="1" customWidth="1"/>
    <col min="13" max="13" width="16.7109375" style="1" customWidth="1"/>
    <col min="14" max="14" width="30.28515625" style="1" hidden="1" customWidth="1"/>
    <col min="15" max="15" width="14.7109375" style="2" customWidth="1"/>
    <col min="16" max="16" width="33.42578125" style="1" customWidth="1"/>
    <col min="17" max="17" width="17.5703125" style="97" customWidth="1"/>
    <col min="18" max="18" width="56.5703125" style="1" customWidth="1"/>
    <col min="19" max="19" width="14.7109375" style="1" customWidth="1"/>
    <col min="20" max="20" width="15.42578125" style="1" hidden="1" customWidth="1"/>
    <col min="21" max="21" width="15.85546875" style="3" customWidth="1"/>
    <col min="22" max="22" width="1.5703125" style="1" hidden="1" customWidth="1"/>
    <col min="23" max="23" width="15.85546875" style="2" customWidth="1"/>
    <col min="24" max="24" width="35.85546875" style="1" customWidth="1"/>
    <col min="25" max="25" width="21.85546875" style="1" customWidth="1"/>
    <col min="26" max="16384" width="11.42578125" style="1"/>
  </cols>
  <sheetData>
    <row r="1" spans="1:25" ht="55.5" customHeight="1" thickBot="1" x14ac:dyDescent="0.4">
      <c r="B1" s="172" t="s">
        <v>118</v>
      </c>
      <c r="C1" s="173"/>
      <c r="D1" s="173"/>
      <c r="E1" s="173"/>
      <c r="F1" s="173"/>
      <c r="G1" s="173"/>
      <c r="H1" s="173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</row>
    <row r="2" spans="1:25" ht="48" customHeight="1" thickBot="1" x14ac:dyDescent="0.4">
      <c r="A2" s="176" t="s">
        <v>112</v>
      </c>
      <c r="B2" s="177"/>
      <c r="C2" s="104" t="s">
        <v>116</v>
      </c>
      <c r="D2" s="105" t="s">
        <v>19</v>
      </c>
      <c r="E2" s="104" t="s">
        <v>113</v>
      </c>
      <c r="F2" s="105" t="s">
        <v>19</v>
      </c>
      <c r="G2" s="106" t="s">
        <v>114</v>
      </c>
      <c r="H2" s="107" t="s">
        <v>19</v>
      </c>
      <c r="I2" s="93" t="s">
        <v>115</v>
      </c>
      <c r="J2" s="114" t="s">
        <v>111</v>
      </c>
      <c r="K2" s="104" t="s">
        <v>116</v>
      </c>
      <c r="L2" s="115" t="s">
        <v>19</v>
      </c>
      <c r="M2" s="104" t="s">
        <v>113</v>
      </c>
      <c r="N2" s="115" t="s">
        <v>19</v>
      </c>
      <c r="O2" s="106" t="s">
        <v>114</v>
      </c>
      <c r="P2" s="116" t="s">
        <v>19</v>
      </c>
      <c r="Q2" s="93" t="s">
        <v>115</v>
      </c>
      <c r="R2" s="114" t="s">
        <v>110</v>
      </c>
      <c r="S2" s="104" t="s">
        <v>116</v>
      </c>
      <c r="T2" s="115" t="s">
        <v>19</v>
      </c>
      <c r="U2" s="104" t="s">
        <v>113</v>
      </c>
      <c r="V2" s="115" t="s">
        <v>19</v>
      </c>
      <c r="W2" s="106" t="s">
        <v>114</v>
      </c>
      <c r="X2" s="116" t="s">
        <v>19</v>
      </c>
      <c r="Y2" s="87" t="s">
        <v>115</v>
      </c>
    </row>
    <row r="3" spans="1:25" ht="28.5" x14ac:dyDescent="0.4">
      <c r="B3" s="148" t="s">
        <v>109</v>
      </c>
      <c r="C3" s="100">
        <v>13</v>
      </c>
      <c r="D3" s="101"/>
      <c r="E3" s="64">
        <v>30</v>
      </c>
      <c r="F3" s="4" t="s">
        <v>96</v>
      </c>
      <c r="G3" s="102">
        <v>16</v>
      </c>
      <c r="H3" s="103" t="s">
        <v>3</v>
      </c>
      <c r="I3" s="94"/>
      <c r="J3" s="151" t="s">
        <v>108</v>
      </c>
      <c r="K3" s="187">
        <v>5</v>
      </c>
      <c r="L3" s="188">
        <v>45</v>
      </c>
      <c r="M3" s="189">
        <v>4</v>
      </c>
      <c r="N3" s="190" t="s">
        <v>1</v>
      </c>
      <c r="O3" s="199">
        <v>21</v>
      </c>
      <c r="P3" s="113" t="s">
        <v>4</v>
      </c>
      <c r="Q3" s="94"/>
      <c r="R3" s="148" t="s">
        <v>107</v>
      </c>
      <c r="S3" s="117">
        <v>1</v>
      </c>
      <c r="T3" s="118">
        <v>1</v>
      </c>
      <c r="U3" s="111">
        <v>4</v>
      </c>
      <c r="V3" s="119" t="s">
        <v>1</v>
      </c>
      <c r="W3" s="122">
        <v>1</v>
      </c>
      <c r="X3" s="113" t="s">
        <v>1</v>
      </c>
      <c r="Y3" s="67"/>
    </row>
    <row r="4" spans="1:25" ht="28.5" x14ac:dyDescent="0.35">
      <c r="B4" s="146" t="s">
        <v>106</v>
      </c>
      <c r="C4" s="69">
        <v>4</v>
      </c>
      <c r="D4" s="10"/>
      <c r="E4" s="9">
        <v>2</v>
      </c>
      <c r="F4" s="8" t="s">
        <v>1</v>
      </c>
      <c r="G4" s="7">
        <v>2</v>
      </c>
      <c r="H4" s="37" t="s">
        <v>0</v>
      </c>
      <c r="I4" s="94"/>
      <c r="J4" s="152" t="s">
        <v>105</v>
      </c>
      <c r="K4" s="196">
        <v>20</v>
      </c>
      <c r="L4" s="194">
        <v>42</v>
      </c>
      <c r="M4" s="165">
        <v>1</v>
      </c>
      <c r="N4" s="163" t="s">
        <v>1</v>
      </c>
      <c r="O4" s="197">
        <v>4</v>
      </c>
      <c r="P4" s="6" t="s">
        <v>1</v>
      </c>
      <c r="Q4" s="94"/>
      <c r="R4" s="146" t="s">
        <v>104</v>
      </c>
      <c r="S4" s="19">
        <v>6</v>
      </c>
      <c r="T4" s="22" t="s">
        <v>8</v>
      </c>
      <c r="U4" s="27">
        <v>30</v>
      </c>
      <c r="V4" s="15" t="s">
        <v>4</v>
      </c>
      <c r="W4" s="11">
        <v>13</v>
      </c>
      <c r="X4" s="6" t="s">
        <v>3</v>
      </c>
      <c r="Y4" s="67"/>
    </row>
    <row r="5" spans="1:25" ht="28.5" x14ac:dyDescent="0.35">
      <c r="B5" s="146" t="s">
        <v>103</v>
      </c>
      <c r="C5" s="19">
        <v>2</v>
      </c>
      <c r="D5" s="10"/>
      <c r="E5" s="13">
        <v>16</v>
      </c>
      <c r="F5" s="145" t="s">
        <v>1</v>
      </c>
      <c r="G5" s="45">
        <v>16</v>
      </c>
      <c r="H5" s="63" t="s">
        <v>3</v>
      </c>
      <c r="I5" s="95"/>
      <c r="J5" s="152" t="s">
        <v>102</v>
      </c>
      <c r="K5" s="164">
        <v>5</v>
      </c>
      <c r="L5" s="194">
        <v>43</v>
      </c>
      <c r="M5" s="165">
        <v>1</v>
      </c>
      <c r="N5" s="163" t="s">
        <v>1</v>
      </c>
      <c r="O5" s="198">
        <v>17</v>
      </c>
      <c r="P5" s="6" t="s">
        <v>3</v>
      </c>
      <c r="Q5" s="95"/>
      <c r="R5" s="146" t="s">
        <v>101</v>
      </c>
      <c r="S5" s="19">
        <v>1</v>
      </c>
      <c r="T5" s="60">
        <v>26</v>
      </c>
      <c r="U5" s="9">
        <v>4</v>
      </c>
      <c r="V5" s="24" t="s">
        <v>1</v>
      </c>
      <c r="W5" s="11">
        <v>17</v>
      </c>
      <c r="X5" s="6" t="s">
        <v>3</v>
      </c>
      <c r="Y5" s="63"/>
    </row>
    <row r="6" spans="1:25" ht="46.5" customHeight="1" x14ac:dyDescent="0.35">
      <c r="B6" s="147" t="s">
        <v>100</v>
      </c>
      <c r="C6" s="76">
        <v>1</v>
      </c>
      <c r="D6" s="62"/>
      <c r="E6" s="9">
        <v>2</v>
      </c>
      <c r="F6" s="61" t="s">
        <v>1</v>
      </c>
      <c r="G6" s="45">
        <v>16</v>
      </c>
      <c r="H6" s="37" t="s">
        <v>3</v>
      </c>
      <c r="I6" s="94"/>
      <c r="J6" s="152" t="s">
        <v>99</v>
      </c>
      <c r="K6" s="165">
        <v>2</v>
      </c>
      <c r="L6" s="165">
        <v>4</v>
      </c>
      <c r="M6" s="165">
        <v>4</v>
      </c>
      <c r="N6" s="163" t="s">
        <v>1</v>
      </c>
      <c r="O6" s="192">
        <v>18</v>
      </c>
      <c r="P6" s="6" t="s">
        <v>4</v>
      </c>
      <c r="Q6" s="94"/>
      <c r="R6" s="146" t="s">
        <v>98</v>
      </c>
      <c r="S6" s="196">
        <v>26</v>
      </c>
      <c r="T6" s="204">
        <v>25</v>
      </c>
      <c r="U6" s="162">
        <v>13</v>
      </c>
      <c r="V6" s="205" t="s">
        <v>4</v>
      </c>
      <c r="W6" s="192">
        <v>18</v>
      </c>
      <c r="X6" s="6" t="s">
        <v>4</v>
      </c>
      <c r="Y6" s="67"/>
    </row>
    <row r="7" spans="1:25" x14ac:dyDescent="0.35">
      <c r="B7" s="146" t="s">
        <v>97</v>
      </c>
      <c r="C7" s="70">
        <v>16</v>
      </c>
      <c r="D7" s="22"/>
      <c r="E7" s="27">
        <v>16</v>
      </c>
      <c r="F7" s="36" t="s">
        <v>96</v>
      </c>
      <c r="G7" s="66">
        <v>18</v>
      </c>
      <c r="H7" s="37" t="s">
        <v>4</v>
      </c>
      <c r="I7" s="94"/>
      <c r="J7" s="152" t="s">
        <v>95</v>
      </c>
      <c r="K7" s="162">
        <v>16</v>
      </c>
      <c r="L7" s="162">
        <v>26</v>
      </c>
      <c r="M7" s="162">
        <v>26</v>
      </c>
      <c r="N7" s="163" t="s">
        <v>4</v>
      </c>
      <c r="O7" s="192">
        <v>21</v>
      </c>
      <c r="P7" s="6" t="s">
        <v>4</v>
      </c>
      <c r="Q7" s="94"/>
      <c r="R7" s="152" t="s">
        <v>94</v>
      </c>
      <c r="S7" s="209">
        <v>1</v>
      </c>
      <c r="T7" s="210">
        <v>33</v>
      </c>
      <c r="U7" s="165">
        <v>1</v>
      </c>
      <c r="V7" s="211" t="s">
        <v>1</v>
      </c>
      <c r="W7" s="197">
        <v>2</v>
      </c>
      <c r="X7" s="6" t="s">
        <v>1</v>
      </c>
      <c r="Y7" s="67"/>
    </row>
    <row r="8" spans="1:25" ht="29.25" thickBot="1" x14ac:dyDescent="0.4">
      <c r="B8" s="146" t="s">
        <v>93</v>
      </c>
      <c r="C8" s="19">
        <v>2</v>
      </c>
      <c r="D8" s="10"/>
      <c r="E8" s="9">
        <v>6</v>
      </c>
      <c r="F8" s="8" t="s">
        <v>1</v>
      </c>
      <c r="G8" s="45">
        <v>17</v>
      </c>
      <c r="H8" s="6" t="s">
        <v>3</v>
      </c>
      <c r="I8" s="96"/>
      <c r="J8" s="146" t="s">
        <v>92</v>
      </c>
      <c r="K8" s="165">
        <v>2</v>
      </c>
      <c r="L8" s="194">
        <v>40</v>
      </c>
      <c r="M8" s="165">
        <v>4</v>
      </c>
      <c r="N8" s="163" t="s">
        <v>1</v>
      </c>
      <c r="O8" s="192">
        <v>23</v>
      </c>
      <c r="P8" s="6" t="s">
        <v>4</v>
      </c>
      <c r="Q8" s="96"/>
      <c r="R8" s="1">
        <f>SUM(U3:U7)</f>
        <v>52</v>
      </c>
      <c r="U8" s="3">
        <f>SUM(U2:U7)/5</f>
        <v>10.4</v>
      </c>
      <c r="Y8" s="68"/>
    </row>
    <row r="9" spans="1:25" ht="47.25" thickBot="1" x14ac:dyDescent="0.4">
      <c r="B9" s="141">
        <f>SUM(E3:E8)</f>
        <v>72</v>
      </c>
      <c r="C9" s="141"/>
      <c r="D9" s="142"/>
      <c r="E9" s="143">
        <f>SUM(E3:E8)/6</f>
        <v>12</v>
      </c>
      <c r="F9" s="90"/>
      <c r="G9" s="144">
        <f>SUM(G3:G8)/6</f>
        <v>14.166666666666666</v>
      </c>
      <c r="H9" s="90"/>
      <c r="J9" s="146" t="s">
        <v>91</v>
      </c>
      <c r="K9" s="196">
        <v>28</v>
      </c>
      <c r="L9" s="194">
        <v>44</v>
      </c>
      <c r="M9" s="162">
        <v>21</v>
      </c>
      <c r="N9" s="163" t="s">
        <v>4</v>
      </c>
      <c r="O9" s="198">
        <v>12</v>
      </c>
      <c r="P9" s="6" t="s">
        <v>3</v>
      </c>
      <c r="R9" s="114" t="s">
        <v>86</v>
      </c>
      <c r="S9" s="104" t="s">
        <v>116</v>
      </c>
      <c r="T9" s="115" t="s">
        <v>19</v>
      </c>
      <c r="U9" s="104" t="s">
        <v>113</v>
      </c>
      <c r="V9" s="115" t="s">
        <v>19</v>
      </c>
      <c r="W9" s="106" t="s">
        <v>114</v>
      </c>
      <c r="X9" s="116" t="s">
        <v>19</v>
      </c>
      <c r="Y9" s="87" t="s">
        <v>115</v>
      </c>
    </row>
    <row r="10" spans="1:25" ht="51" customHeight="1" thickBot="1" x14ac:dyDescent="0.4">
      <c r="A10" s="176" t="s">
        <v>90</v>
      </c>
      <c r="B10" s="177"/>
      <c r="C10" s="104" t="s">
        <v>116</v>
      </c>
      <c r="D10" s="115" t="s">
        <v>19</v>
      </c>
      <c r="E10" s="104" t="s">
        <v>113</v>
      </c>
      <c r="F10" s="115" t="s">
        <v>19</v>
      </c>
      <c r="G10" s="121" t="s">
        <v>114</v>
      </c>
      <c r="H10" s="107" t="s">
        <v>19</v>
      </c>
      <c r="I10" s="93" t="s">
        <v>115</v>
      </c>
      <c r="J10" s="152" t="s">
        <v>89</v>
      </c>
      <c r="K10" s="197">
        <v>1</v>
      </c>
      <c r="L10" s="194" t="s">
        <v>88</v>
      </c>
      <c r="M10" s="165">
        <v>1</v>
      </c>
      <c r="N10" s="163" t="s">
        <v>1</v>
      </c>
      <c r="O10" s="197">
        <v>12</v>
      </c>
      <c r="P10" s="6" t="s">
        <v>3</v>
      </c>
      <c r="R10" s="108" t="s">
        <v>83</v>
      </c>
      <c r="S10" s="191">
        <v>1</v>
      </c>
      <c r="T10" s="212">
        <v>30</v>
      </c>
      <c r="U10" s="189">
        <v>1</v>
      </c>
      <c r="V10" s="213" t="s">
        <v>1</v>
      </c>
      <c r="W10" s="191">
        <v>16</v>
      </c>
      <c r="X10" s="113" t="s">
        <v>3</v>
      </c>
      <c r="Y10" s="88"/>
    </row>
    <row r="11" spans="1:25" ht="39.75" customHeight="1" thickBot="1" x14ac:dyDescent="0.45">
      <c r="B11" s="151" t="s">
        <v>87</v>
      </c>
      <c r="C11" s="122">
        <v>1</v>
      </c>
      <c r="D11" s="149">
        <v>46</v>
      </c>
      <c r="E11" s="111">
        <v>1</v>
      </c>
      <c r="F11" s="150" t="s">
        <v>1</v>
      </c>
      <c r="G11" s="127">
        <v>13</v>
      </c>
      <c r="H11" s="103" t="s">
        <v>3</v>
      </c>
      <c r="I11" s="97">
        <f>SUM(E11,G11)/3</f>
        <v>4.666666666666667</v>
      </c>
      <c r="J11" s="5">
        <f>SUM(M3:M10)</f>
        <v>62</v>
      </c>
      <c r="K11" s="5"/>
      <c r="L11" s="58"/>
      <c r="M11" s="89">
        <f>SUM(M3:M10)/8</f>
        <v>7.75</v>
      </c>
      <c r="N11" s="57"/>
      <c r="R11" s="21" t="s">
        <v>80</v>
      </c>
      <c r="S11" s="197">
        <v>1</v>
      </c>
      <c r="T11" s="204" t="s">
        <v>79</v>
      </c>
      <c r="U11" s="165">
        <v>1</v>
      </c>
      <c r="V11" s="205" t="s">
        <v>1</v>
      </c>
      <c r="W11" s="197">
        <v>13</v>
      </c>
      <c r="X11" s="6" t="s">
        <v>3</v>
      </c>
    </row>
    <row r="12" spans="1:25" ht="51" customHeight="1" thickBot="1" x14ac:dyDescent="0.4">
      <c r="B12" s="152" t="s">
        <v>85</v>
      </c>
      <c r="C12" s="11">
        <v>17</v>
      </c>
      <c r="D12" s="22" t="s">
        <v>8</v>
      </c>
      <c r="E12" s="27">
        <v>20</v>
      </c>
      <c r="F12" s="28" t="s">
        <v>4</v>
      </c>
      <c r="G12" s="45">
        <v>12</v>
      </c>
      <c r="H12" s="37" t="s">
        <v>3</v>
      </c>
      <c r="I12" s="94"/>
      <c r="J12" s="123" t="s">
        <v>84</v>
      </c>
      <c r="K12" s="104" t="s">
        <v>116</v>
      </c>
      <c r="L12" s="115" t="s">
        <v>19</v>
      </c>
      <c r="M12" s="104" t="s">
        <v>113</v>
      </c>
      <c r="N12" s="115" t="s">
        <v>19</v>
      </c>
      <c r="O12" s="106" t="s">
        <v>114</v>
      </c>
      <c r="P12" s="116" t="s">
        <v>19</v>
      </c>
      <c r="Q12" s="93" t="s">
        <v>115</v>
      </c>
      <c r="R12" s="21" t="s">
        <v>76</v>
      </c>
      <c r="S12" s="197">
        <v>1</v>
      </c>
      <c r="T12" s="204" t="s">
        <v>75</v>
      </c>
      <c r="U12" s="161">
        <v>12</v>
      </c>
      <c r="V12" s="205" t="s">
        <v>3</v>
      </c>
      <c r="W12" s="201">
        <v>13</v>
      </c>
      <c r="X12" s="6" t="s">
        <v>3</v>
      </c>
      <c r="Y12" s="67"/>
    </row>
    <row r="13" spans="1:25" ht="28.5" x14ac:dyDescent="0.4">
      <c r="B13" s="152" t="s">
        <v>82</v>
      </c>
      <c r="C13" s="78">
        <v>13</v>
      </c>
      <c r="D13" s="26">
        <v>48</v>
      </c>
      <c r="E13" s="9">
        <v>1</v>
      </c>
      <c r="F13" s="24" t="s">
        <v>1</v>
      </c>
      <c r="G13" s="7">
        <v>4</v>
      </c>
      <c r="H13" s="6" t="s">
        <v>0</v>
      </c>
      <c r="I13" s="96"/>
      <c r="J13" s="148" t="s">
        <v>81</v>
      </c>
      <c r="K13" s="187">
        <v>2</v>
      </c>
      <c r="L13" s="188">
        <v>53</v>
      </c>
      <c r="M13" s="189">
        <v>4</v>
      </c>
      <c r="N13" s="190" t="s">
        <v>1</v>
      </c>
      <c r="O13" s="191">
        <v>13</v>
      </c>
      <c r="P13" s="113" t="s">
        <v>3</v>
      </c>
      <c r="Q13" s="96"/>
      <c r="R13" s="21" t="s">
        <v>72</v>
      </c>
      <c r="S13" s="200">
        <v>1</v>
      </c>
      <c r="T13" s="204" t="s">
        <v>71</v>
      </c>
      <c r="U13" s="165">
        <v>1</v>
      </c>
      <c r="V13" s="205" t="s">
        <v>1</v>
      </c>
      <c r="W13" s="197">
        <v>12</v>
      </c>
      <c r="X13" s="6" t="s">
        <v>3</v>
      </c>
      <c r="Y13" s="68"/>
    </row>
    <row r="14" spans="1:25" ht="28.5" x14ac:dyDescent="0.4">
      <c r="B14" s="152" t="s">
        <v>78</v>
      </c>
      <c r="C14" s="78">
        <v>2</v>
      </c>
      <c r="D14" s="26">
        <v>13</v>
      </c>
      <c r="E14" s="9">
        <v>4</v>
      </c>
      <c r="F14" s="24" t="s">
        <v>1</v>
      </c>
      <c r="G14" s="7">
        <v>2</v>
      </c>
      <c r="H14" s="6" t="s">
        <v>0</v>
      </c>
      <c r="I14" s="96"/>
      <c r="J14" s="146" t="s">
        <v>120</v>
      </c>
      <c r="K14" s="193">
        <v>16</v>
      </c>
      <c r="L14" s="194">
        <v>54</v>
      </c>
      <c r="M14" s="162">
        <v>26</v>
      </c>
      <c r="N14" s="163" t="s">
        <v>4</v>
      </c>
      <c r="O14" s="192">
        <v>40</v>
      </c>
      <c r="P14" s="6" t="s">
        <v>4</v>
      </c>
      <c r="Q14" s="96"/>
      <c r="R14" s="21" t="s">
        <v>68</v>
      </c>
      <c r="S14" s="164">
        <v>1</v>
      </c>
      <c r="T14" s="204" t="s">
        <v>67</v>
      </c>
      <c r="U14" s="165">
        <v>1</v>
      </c>
      <c r="V14" s="205" t="s">
        <v>1</v>
      </c>
      <c r="W14" s="197">
        <v>16</v>
      </c>
      <c r="X14" s="6" t="s">
        <v>3</v>
      </c>
      <c r="Y14" s="68"/>
    </row>
    <row r="15" spans="1:25" ht="29.25" thickBot="1" x14ac:dyDescent="0.45">
      <c r="B15" s="152" t="s">
        <v>74</v>
      </c>
      <c r="C15" s="77">
        <v>4</v>
      </c>
      <c r="D15" s="26">
        <v>51</v>
      </c>
      <c r="E15" s="9">
        <v>2</v>
      </c>
      <c r="F15" s="24" t="s">
        <v>1</v>
      </c>
      <c r="G15" s="7">
        <v>2</v>
      </c>
      <c r="H15" s="6" t="s">
        <v>0</v>
      </c>
      <c r="I15" s="96"/>
      <c r="J15" s="146" t="s">
        <v>121</v>
      </c>
      <c r="K15" s="193">
        <v>12</v>
      </c>
      <c r="L15" s="194">
        <v>55</v>
      </c>
      <c r="M15" s="162">
        <v>26</v>
      </c>
      <c r="N15" s="163" t="s">
        <v>4</v>
      </c>
      <c r="O15" s="192">
        <v>21</v>
      </c>
      <c r="P15" s="6" t="s">
        <v>4</v>
      </c>
      <c r="Q15" s="96"/>
      <c r="R15" s="1">
        <f ca="1">SUM(U10:U15)</f>
        <v>16</v>
      </c>
      <c r="U15" s="3">
        <f ca="1">SUM(U10:U15)/5</f>
        <v>3.2</v>
      </c>
      <c r="Y15" s="68"/>
    </row>
    <row r="16" spans="1:25" ht="57" customHeight="1" thickBot="1" x14ac:dyDescent="0.45">
      <c r="B16" s="152" t="s">
        <v>70</v>
      </c>
      <c r="C16" s="77">
        <v>1</v>
      </c>
      <c r="D16" s="26">
        <v>22</v>
      </c>
      <c r="E16" s="9">
        <v>1</v>
      </c>
      <c r="F16" s="24" t="s">
        <v>1</v>
      </c>
      <c r="G16" s="7">
        <v>4</v>
      </c>
      <c r="H16" s="6" t="s">
        <v>0</v>
      </c>
      <c r="I16" s="96"/>
      <c r="J16" s="146" t="s">
        <v>69</v>
      </c>
      <c r="K16" s="193">
        <v>13</v>
      </c>
      <c r="L16" s="194">
        <v>58</v>
      </c>
      <c r="M16" s="162">
        <v>13</v>
      </c>
      <c r="N16" s="163" t="s">
        <v>4</v>
      </c>
      <c r="O16" s="195">
        <v>26</v>
      </c>
      <c r="P16" s="6" t="s">
        <v>4</v>
      </c>
      <c r="Q16" s="96"/>
      <c r="R16" s="114" t="s">
        <v>64</v>
      </c>
      <c r="S16" s="104" t="s">
        <v>116</v>
      </c>
      <c r="T16" s="115" t="s">
        <v>19</v>
      </c>
      <c r="U16" s="104" t="s">
        <v>113</v>
      </c>
      <c r="V16" s="115" t="s">
        <v>19</v>
      </c>
      <c r="W16" s="106" t="s">
        <v>114</v>
      </c>
      <c r="X16" s="116" t="s">
        <v>19</v>
      </c>
      <c r="Y16" s="68"/>
    </row>
    <row r="17" spans="1:25" ht="28.5" x14ac:dyDescent="0.4">
      <c r="B17" s="152" t="s">
        <v>66</v>
      </c>
      <c r="C17" s="77">
        <v>1</v>
      </c>
      <c r="D17" s="26">
        <v>31</v>
      </c>
      <c r="E17" s="9">
        <v>1</v>
      </c>
      <c r="F17" s="24" t="s">
        <v>1</v>
      </c>
      <c r="G17" s="7">
        <v>4</v>
      </c>
      <c r="H17" s="6" t="s">
        <v>0</v>
      </c>
      <c r="I17" s="96"/>
      <c r="J17" s="15">
        <f>SUM(M13:M16)</f>
        <v>69</v>
      </c>
      <c r="K17" s="15"/>
      <c r="L17" s="14"/>
      <c r="M17" s="53">
        <f>SUM(M13:M16)/4</f>
        <v>17.25</v>
      </c>
      <c r="N17" s="12"/>
      <c r="O17" s="52"/>
      <c r="P17" s="6"/>
      <c r="Q17" s="96"/>
      <c r="R17" s="151" t="s">
        <v>62</v>
      </c>
      <c r="S17" s="191">
        <v>1</v>
      </c>
      <c r="T17" s="188">
        <v>29</v>
      </c>
      <c r="U17" s="206">
        <v>1</v>
      </c>
      <c r="V17" s="208" t="s">
        <v>1</v>
      </c>
      <c r="W17" s="207">
        <v>16</v>
      </c>
      <c r="X17" s="113" t="s">
        <v>3</v>
      </c>
      <c r="Y17" s="68"/>
    </row>
    <row r="18" spans="1:25" ht="40.5" customHeight="1" thickBot="1" x14ac:dyDescent="0.4">
      <c r="B18" s="153" t="s">
        <v>119</v>
      </c>
      <c r="C18" s="79">
        <v>20</v>
      </c>
      <c r="D18" s="10">
        <v>18</v>
      </c>
      <c r="E18" s="9">
        <v>1</v>
      </c>
      <c r="F18" s="24" t="s">
        <v>1</v>
      </c>
      <c r="G18" s="7">
        <v>4</v>
      </c>
      <c r="H18" s="6" t="s">
        <v>0</v>
      </c>
      <c r="I18" s="96"/>
      <c r="Q18" s="96"/>
      <c r="R18" s="152" t="s">
        <v>60</v>
      </c>
      <c r="S18" s="197">
        <v>1</v>
      </c>
      <c r="T18" s="204">
        <v>16</v>
      </c>
      <c r="U18" s="165">
        <v>1</v>
      </c>
      <c r="V18" s="205" t="s">
        <v>1</v>
      </c>
      <c r="W18" s="200">
        <v>13</v>
      </c>
      <c r="X18" s="6" t="s">
        <v>3</v>
      </c>
      <c r="Y18" s="68"/>
    </row>
    <row r="19" spans="1:25" ht="49.5" customHeight="1" thickBot="1" x14ac:dyDescent="0.4">
      <c r="B19" s="90">
        <f>SUM(E11:E18)</f>
        <v>31</v>
      </c>
      <c r="C19" s="90"/>
      <c r="D19" s="91"/>
      <c r="E19" s="91">
        <f>SUM(E11:E18)/8</f>
        <v>3.875</v>
      </c>
      <c r="F19" s="90"/>
      <c r="G19" s="92"/>
      <c r="H19" s="90"/>
      <c r="J19" s="123" t="s">
        <v>63</v>
      </c>
      <c r="K19" s="104" t="s">
        <v>116</v>
      </c>
      <c r="L19" s="115" t="s">
        <v>19</v>
      </c>
      <c r="M19" s="104" t="s">
        <v>113</v>
      </c>
      <c r="N19" s="115" t="s">
        <v>19</v>
      </c>
      <c r="O19" s="106" t="s">
        <v>114</v>
      </c>
      <c r="P19" s="116" t="s">
        <v>19</v>
      </c>
      <c r="Q19" s="93" t="s">
        <v>115</v>
      </c>
      <c r="R19" s="152" t="s">
        <v>58</v>
      </c>
      <c r="S19" s="197">
        <v>6</v>
      </c>
      <c r="T19" s="202" t="s">
        <v>29</v>
      </c>
      <c r="U19" s="165">
        <v>4</v>
      </c>
      <c r="V19" s="203" t="s">
        <v>1</v>
      </c>
      <c r="W19" s="192">
        <v>45</v>
      </c>
      <c r="X19" s="6" t="s">
        <v>4</v>
      </c>
    </row>
    <row r="20" spans="1:25" ht="47.25" thickBot="1" x14ac:dyDescent="0.45">
      <c r="A20" s="178" t="s">
        <v>57</v>
      </c>
      <c r="B20" s="179"/>
      <c r="C20" s="104" t="s">
        <v>116</v>
      </c>
      <c r="D20" s="115" t="s">
        <v>19</v>
      </c>
      <c r="E20" s="104" t="s">
        <v>113</v>
      </c>
      <c r="F20" s="115" t="s">
        <v>19</v>
      </c>
      <c r="G20" s="106" t="s">
        <v>114</v>
      </c>
      <c r="H20" s="107" t="s">
        <v>19</v>
      </c>
      <c r="I20" s="93" t="s">
        <v>115</v>
      </c>
      <c r="J20" s="108" t="s">
        <v>61</v>
      </c>
      <c r="K20" s="128">
        <v>4</v>
      </c>
      <c r="L20" s="110">
        <v>6</v>
      </c>
      <c r="M20" s="111">
        <v>2</v>
      </c>
      <c r="N20" s="112" t="s">
        <v>1</v>
      </c>
      <c r="O20" s="120">
        <v>1</v>
      </c>
      <c r="P20" s="113" t="s">
        <v>1</v>
      </c>
      <c r="Q20" s="139"/>
      <c r="R20" s="146" t="s">
        <v>55</v>
      </c>
      <c r="S20" s="196">
        <v>16</v>
      </c>
      <c r="T20" s="202" t="s">
        <v>29</v>
      </c>
      <c r="U20" s="161">
        <v>12</v>
      </c>
      <c r="V20" s="201" t="s">
        <v>3</v>
      </c>
      <c r="W20" s="200">
        <v>12</v>
      </c>
      <c r="X20" s="6" t="s">
        <v>3</v>
      </c>
    </row>
    <row r="21" spans="1:25" ht="29.25" thickBot="1" x14ac:dyDescent="0.45">
      <c r="B21" s="154" t="s">
        <v>54</v>
      </c>
      <c r="C21" s="124">
        <v>7</v>
      </c>
      <c r="D21" s="101" t="s">
        <v>8</v>
      </c>
      <c r="E21" s="125">
        <v>8</v>
      </c>
      <c r="F21" s="126" t="s">
        <v>53</v>
      </c>
      <c r="G21" s="127">
        <v>2</v>
      </c>
      <c r="H21" s="113" t="s">
        <v>1</v>
      </c>
      <c r="J21" s="21" t="s">
        <v>59</v>
      </c>
      <c r="K21" s="78">
        <v>13</v>
      </c>
      <c r="L21" s="14">
        <v>63</v>
      </c>
      <c r="M21" s="9">
        <v>1</v>
      </c>
      <c r="N21" s="12" t="s">
        <v>1</v>
      </c>
      <c r="O21" s="20">
        <v>17</v>
      </c>
      <c r="P21" s="6" t="s">
        <v>3</v>
      </c>
      <c r="Q21" s="139"/>
      <c r="R21" s="1">
        <f>SUM(U17:U20)</f>
        <v>18</v>
      </c>
      <c r="U21" s="3">
        <f>SUM(U17:U20)/4</f>
        <v>4.5</v>
      </c>
      <c r="Y21" s="5"/>
    </row>
    <row r="22" spans="1:25" ht="45.75" customHeight="1" thickBot="1" x14ac:dyDescent="0.45">
      <c r="B22" s="147" t="s">
        <v>52</v>
      </c>
      <c r="C22" s="157">
        <v>1</v>
      </c>
      <c r="D22" s="155">
        <v>65</v>
      </c>
      <c r="E22" s="156">
        <v>2</v>
      </c>
      <c r="F22" s="158" t="s">
        <v>1</v>
      </c>
      <c r="G22" s="159">
        <v>4</v>
      </c>
      <c r="H22" s="6" t="s">
        <v>1</v>
      </c>
      <c r="I22" s="1"/>
      <c r="J22" s="21" t="s">
        <v>56</v>
      </c>
      <c r="K22" s="77">
        <v>2</v>
      </c>
      <c r="L22" s="14">
        <v>62</v>
      </c>
      <c r="M22" s="9">
        <v>1</v>
      </c>
      <c r="N22" s="12" t="s">
        <v>1</v>
      </c>
      <c r="O22" s="42">
        <v>2</v>
      </c>
      <c r="P22" s="6" t="s">
        <v>1</v>
      </c>
      <c r="Q22" s="139"/>
      <c r="R22" s="130" t="s">
        <v>50</v>
      </c>
      <c r="S22" s="104" t="s">
        <v>116</v>
      </c>
      <c r="T22" s="115" t="s">
        <v>22</v>
      </c>
      <c r="U22" s="104" t="s">
        <v>113</v>
      </c>
      <c r="V22" s="115" t="s">
        <v>19</v>
      </c>
      <c r="W22" s="106" t="s">
        <v>114</v>
      </c>
      <c r="X22" s="116" t="s">
        <v>19</v>
      </c>
      <c r="Y22" s="87" t="s">
        <v>115</v>
      </c>
    </row>
    <row r="23" spans="1:25" ht="55.5" customHeight="1" x14ac:dyDescent="0.4">
      <c r="A23" s="5"/>
      <c r="B23" s="147" t="s">
        <v>49</v>
      </c>
      <c r="C23" s="160">
        <v>2</v>
      </c>
      <c r="D23" s="161">
        <v>60</v>
      </c>
      <c r="E23" s="165">
        <v>6</v>
      </c>
      <c r="F23" s="163" t="s">
        <v>1</v>
      </c>
      <c r="G23" s="164">
        <v>12</v>
      </c>
      <c r="H23" s="6" t="s">
        <v>3</v>
      </c>
      <c r="I23" s="96"/>
      <c r="J23" s="21" t="s">
        <v>31</v>
      </c>
      <c r="K23" s="19">
        <v>12</v>
      </c>
      <c r="L23" s="30" t="s">
        <v>8</v>
      </c>
      <c r="M23" s="13">
        <v>13</v>
      </c>
      <c r="N23" s="21" t="s">
        <v>4</v>
      </c>
      <c r="O23" s="20">
        <v>17</v>
      </c>
      <c r="P23" s="6" t="s">
        <v>3</v>
      </c>
      <c r="Q23" s="96"/>
      <c r="R23" s="99" t="s">
        <v>48</v>
      </c>
      <c r="S23" s="100">
        <v>1</v>
      </c>
      <c r="T23" s="118">
        <v>23</v>
      </c>
      <c r="U23" s="129">
        <v>16</v>
      </c>
      <c r="V23" s="119" t="s">
        <v>4</v>
      </c>
      <c r="W23" s="102">
        <v>4</v>
      </c>
      <c r="X23" s="113" t="s">
        <v>1</v>
      </c>
      <c r="Y23" s="88"/>
    </row>
    <row r="24" spans="1:25" ht="47.25" customHeight="1" x14ac:dyDescent="0.4">
      <c r="A24" s="5"/>
      <c r="B24" s="147" t="s">
        <v>47</v>
      </c>
      <c r="C24" s="160">
        <v>13</v>
      </c>
      <c r="D24" s="161">
        <v>14</v>
      </c>
      <c r="E24" s="162">
        <v>16</v>
      </c>
      <c r="F24" s="163" t="s">
        <v>4</v>
      </c>
      <c r="G24" s="164">
        <v>4</v>
      </c>
      <c r="H24" s="6" t="s">
        <v>1</v>
      </c>
      <c r="I24" s="96"/>
      <c r="J24" s="21" t="s">
        <v>51</v>
      </c>
      <c r="K24" s="69">
        <v>13</v>
      </c>
      <c r="L24" s="14">
        <v>3</v>
      </c>
      <c r="M24" s="9">
        <v>2</v>
      </c>
      <c r="N24" s="12" t="s">
        <v>1</v>
      </c>
      <c r="O24" s="42">
        <v>13</v>
      </c>
      <c r="P24" s="6" t="s">
        <v>3</v>
      </c>
      <c r="Q24" s="96"/>
      <c r="R24" s="15" t="s">
        <v>45</v>
      </c>
      <c r="S24" s="19">
        <v>2</v>
      </c>
      <c r="T24" s="25">
        <v>19</v>
      </c>
      <c r="U24" s="9">
        <v>4</v>
      </c>
      <c r="V24" s="24" t="s">
        <v>1</v>
      </c>
      <c r="W24" s="42">
        <v>16</v>
      </c>
      <c r="X24" s="6" t="s">
        <v>3</v>
      </c>
    </row>
    <row r="25" spans="1:25" ht="47.25" x14ac:dyDescent="0.4">
      <c r="A25" s="5"/>
      <c r="B25" s="147" t="s">
        <v>44</v>
      </c>
      <c r="C25" s="166">
        <v>1</v>
      </c>
      <c r="D25" s="161">
        <v>66</v>
      </c>
      <c r="E25" s="165">
        <v>6</v>
      </c>
      <c r="F25" s="163" t="s">
        <v>1</v>
      </c>
      <c r="G25" s="164">
        <v>13</v>
      </c>
      <c r="H25" s="6" t="s">
        <v>3</v>
      </c>
      <c r="I25" s="96"/>
      <c r="J25" s="21" t="s">
        <v>13</v>
      </c>
      <c r="K25" s="77">
        <v>1</v>
      </c>
      <c r="L25" s="14">
        <v>61</v>
      </c>
      <c r="M25" s="9">
        <v>1</v>
      </c>
      <c r="N25" s="12" t="s">
        <v>1</v>
      </c>
      <c r="O25" s="42">
        <v>12</v>
      </c>
      <c r="P25" s="6" t="s">
        <v>3</v>
      </c>
      <c r="Q25" s="96"/>
      <c r="R25" s="15" t="s">
        <v>42</v>
      </c>
      <c r="S25" s="78">
        <v>13</v>
      </c>
      <c r="T25" s="25">
        <v>48</v>
      </c>
      <c r="U25" s="9">
        <v>4</v>
      </c>
      <c r="V25" s="24" t="s">
        <v>41</v>
      </c>
      <c r="W25" s="42">
        <v>13</v>
      </c>
      <c r="X25" s="6" t="s">
        <v>3</v>
      </c>
      <c r="Y25" s="68"/>
    </row>
    <row r="26" spans="1:25" ht="47.25" x14ac:dyDescent="0.4">
      <c r="A26" s="5"/>
      <c r="B26" s="147" t="s">
        <v>40</v>
      </c>
      <c r="C26" s="166">
        <v>1</v>
      </c>
      <c r="D26" s="161">
        <v>21</v>
      </c>
      <c r="E26" s="165">
        <v>2</v>
      </c>
      <c r="F26" s="163" t="s">
        <v>1</v>
      </c>
      <c r="G26" s="164">
        <v>2</v>
      </c>
      <c r="H26" s="6" t="s">
        <v>1</v>
      </c>
      <c r="I26" s="96"/>
      <c r="J26" s="21" t="s">
        <v>46</v>
      </c>
      <c r="K26" s="79">
        <v>1</v>
      </c>
      <c r="L26" s="14">
        <v>37</v>
      </c>
      <c r="M26" s="9">
        <v>1</v>
      </c>
      <c r="N26" s="12" t="s">
        <v>1</v>
      </c>
      <c r="O26" s="23">
        <v>1</v>
      </c>
      <c r="P26" s="6" t="s">
        <v>1</v>
      </c>
      <c r="Q26" s="96"/>
      <c r="R26" s="21" t="s">
        <v>38</v>
      </c>
      <c r="S26" s="78">
        <v>16</v>
      </c>
      <c r="T26" s="25">
        <v>24</v>
      </c>
      <c r="U26" s="9">
        <v>1</v>
      </c>
      <c r="V26" s="24" t="s">
        <v>1</v>
      </c>
      <c r="W26" s="42">
        <v>4</v>
      </c>
      <c r="X26" s="6" t="s">
        <v>1</v>
      </c>
      <c r="Y26" s="68"/>
    </row>
    <row r="27" spans="1:25" ht="47.25" x14ac:dyDescent="0.4">
      <c r="A27" s="5"/>
      <c r="B27" s="147" t="s">
        <v>37</v>
      </c>
      <c r="C27" s="166">
        <v>1</v>
      </c>
      <c r="D27" s="161">
        <v>34</v>
      </c>
      <c r="E27" s="165">
        <v>2</v>
      </c>
      <c r="F27" s="163" t="s">
        <v>1</v>
      </c>
      <c r="G27" s="164">
        <v>13</v>
      </c>
      <c r="H27" s="6" t="s">
        <v>3</v>
      </c>
      <c r="I27" s="96"/>
      <c r="J27" s="86" t="s">
        <v>43</v>
      </c>
      <c r="K27" s="70">
        <v>16</v>
      </c>
      <c r="L27" s="44">
        <v>49</v>
      </c>
      <c r="M27" s="13">
        <v>13</v>
      </c>
      <c r="N27" s="12" t="s">
        <v>4</v>
      </c>
      <c r="O27" s="23">
        <v>13</v>
      </c>
      <c r="P27" s="6" t="s">
        <v>3</v>
      </c>
      <c r="Q27" s="96"/>
      <c r="R27" s="15" t="s">
        <v>36</v>
      </c>
      <c r="S27" s="78">
        <v>2</v>
      </c>
      <c r="T27" s="25">
        <v>17</v>
      </c>
      <c r="U27" s="9">
        <v>2</v>
      </c>
      <c r="V27" s="24" t="s">
        <v>1</v>
      </c>
      <c r="W27" s="42">
        <v>4</v>
      </c>
      <c r="X27" s="6" t="s">
        <v>1</v>
      </c>
      <c r="Y27" s="68"/>
    </row>
    <row r="28" spans="1:25" ht="47.25" x14ac:dyDescent="0.4">
      <c r="A28" s="5"/>
      <c r="B28" s="147" t="s">
        <v>35</v>
      </c>
      <c r="C28" s="166">
        <v>4</v>
      </c>
      <c r="D28" s="161">
        <v>20</v>
      </c>
      <c r="E28" s="165">
        <v>2</v>
      </c>
      <c r="F28" s="163" t="s">
        <v>1</v>
      </c>
      <c r="G28" s="164">
        <v>2</v>
      </c>
      <c r="H28" s="6" t="s">
        <v>1</v>
      </c>
      <c r="I28" s="96"/>
      <c r="J28" s="15" t="s">
        <v>39</v>
      </c>
      <c r="K28" s="15">
        <v>4</v>
      </c>
      <c r="L28" s="14">
        <v>64</v>
      </c>
      <c r="M28" s="9">
        <v>2</v>
      </c>
      <c r="N28" s="12" t="s">
        <v>1</v>
      </c>
      <c r="O28" s="42">
        <v>13</v>
      </c>
      <c r="P28" s="6" t="s">
        <v>3</v>
      </c>
      <c r="Q28" s="96"/>
      <c r="R28" s="15" t="s">
        <v>33</v>
      </c>
      <c r="S28" s="19">
        <v>2</v>
      </c>
      <c r="T28" s="25">
        <v>32</v>
      </c>
      <c r="U28" s="9">
        <v>2</v>
      </c>
      <c r="V28" s="24" t="s">
        <v>1</v>
      </c>
      <c r="W28" s="42">
        <v>5</v>
      </c>
      <c r="X28" s="6" t="s">
        <v>1</v>
      </c>
      <c r="Y28" s="68"/>
    </row>
    <row r="29" spans="1:25" ht="29.25" thickBot="1" x14ac:dyDescent="0.45">
      <c r="A29" s="5"/>
      <c r="B29" s="147" t="s">
        <v>32</v>
      </c>
      <c r="C29" s="160">
        <v>4</v>
      </c>
      <c r="D29" s="161">
        <v>36</v>
      </c>
      <c r="E29" s="165">
        <v>4</v>
      </c>
      <c r="F29" s="163" t="s">
        <v>1</v>
      </c>
      <c r="G29" s="164">
        <v>5</v>
      </c>
      <c r="H29" s="6" t="s">
        <v>1</v>
      </c>
      <c r="I29" s="96"/>
      <c r="J29" s="1">
        <f>SUM(M20:M28)</f>
        <v>36</v>
      </c>
      <c r="M29" s="1">
        <f>SUM(M20:M28)/9</f>
        <v>4</v>
      </c>
      <c r="Q29" s="96"/>
      <c r="R29" s="16" t="s">
        <v>30</v>
      </c>
      <c r="S29" s="19">
        <v>1</v>
      </c>
      <c r="T29" s="40" t="s">
        <v>29</v>
      </c>
      <c r="U29" s="9">
        <v>4</v>
      </c>
      <c r="V29" s="15" t="s">
        <v>1</v>
      </c>
      <c r="W29" s="17"/>
      <c r="X29" s="16"/>
      <c r="Y29" s="68"/>
    </row>
    <row r="30" spans="1:25" ht="47.25" thickBot="1" x14ac:dyDescent="0.45">
      <c r="A30" s="5"/>
      <c r="B30" s="147" t="s">
        <v>28</v>
      </c>
      <c r="C30" s="160">
        <v>6</v>
      </c>
      <c r="D30" s="161">
        <v>5</v>
      </c>
      <c r="E30" s="165">
        <v>4</v>
      </c>
      <c r="F30" s="163" t="s">
        <v>1</v>
      </c>
      <c r="G30" s="164">
        <v>2</v>
      </c>
      <c r="H30" s="6" t="s">
        <v>1</v>
      </c>
      <c r="I30" s="96"/>
      <c r="J30" s="130" t="s">
        <v>34</v>
      </c>
      <c r="K30" s="104" t="s">
        <v>116</v>
      </c>
      <c r="L30" s="115" t="s">
        <v>19</v>
      </c>
      <c r="M30" s="104" t="s">
        <v>113</v>
      </c>
      <c r="N30" s="115" t="s">
        <v>19</v>
      </c>
      <c r="O30" s="106" t="s">
        <v>114</v>
      </c>
      <c r="P30" s="116" t="s">
        <v>19</v>
      </c>
      <c r="Q30" s="96"/>
      <c r="R30" s="15" t="s">
        <v>27</v>
      </c>
      <c r="S30" s="19">
        <v>2</v>
      </c>
      <c r="T30" s="14">
        <v>57</v>
      </c>
      <c r="U30" s="13">
        <v>13</v>
      </c>
      <c r="V30" s="12" t="s">
        <v>4</v>
      </c>
      <c r="W30" s="20">
        <v>21</v>
      </c>
      <c r="X30" s="6" t="s">
        <v>4</v>
      </c>
      <c r="Y30" s="68"/>
    </row>
    <row r="31" spans="1:25" ht="45.75" customHeight="1" x14ac:dyDescent="0.4">
      <c r="A31" s="5"/>
      <c r="B31" s="147" t="s">
        <v>117</v>
      </c>
      <c r="C31" s="76">
        <v>2</v>
      </c>
      <c r="D31" s="38"/>
      <c r="E31" s="38"/>
      <c r="F31" s="17"/>
      <c r="G31" s="37"/>
      <c r="H31" s="6"/>
      <c r="I31" s="96"/>
      <c r="J31" s="186" t="s">
        <v>26</v>
      </c>
      <c r="K31" s="181">
        <v>4</v>
      </c>
      <c r="L31" s="182">
        <v>11</v>
      </c>
      <c r="M31" s="183">
        <v>4</v>
      </c>
      <c r="N31" s="184" t="s">
        <v>1</v>
      </c>
      <c r="O31" s="185">
        <v>2</v>
      </c>
      <c r="P31" s="140" t="s">
        <v>1</v>
      </c>
      <c r="Q31" s="96"/>
      <c r="R31" s="15" t="s">
        <v>25</v>
      </c>
      <c r="S31" s="69">
        <v>18</v>
      </c>
      <c r="T31" s="14">
        <v>56</v>
      </c>
      <c r="U31" s="13">
        <v>13</v>
      </c>
      <c r="V31" s="12" t="s">
        <v>4</v>
      </c>
      <c r="W31" s="20">
        <v>40</v>
      </c>
      <c r="X31" s="6" t="s">
        <v>4</v>
      </c>
      <c r="Y31" s="68"/>
    </row>
    <row r="32" spans="1:25" ht="24" thickBot="1" x14ac:dyDescent="0.4">
      <c r="A32" s="5"/>
      <c r="D32" s="1"/>
      <c r="E32" s="1"/>
      <c r="G32" s="1"/>
      <c r="I32" s="96"/>
      <c r="J32" s="16">
        <v>4</v>
      </c>
      <c r="K32" s="16"/>
      <c r="L32" s="16"/>
      <c r="M32" s="16">
        <v>4</v>
      </c>
      <c r="N32" s="16"/>
      <c r="O32" s="17"/>
      <c r="P32" s="16"/>
      <c r="Q32" s="96"/>
      <c r="R32" s="1">
        <f>SUM(U23:U31)</f>
        <v>59</v>
      </c>
      <c r="U32" s="3">
        <f>SUM(U23:U31)/9</f>
        <v>6.5555555555555554</v>
      </c>
      <c r="Y32" s="68"/>
    </row>
    <row r="33" spans="1:25" ht="36" customHeight="1" thickBot="1" x14ac:dyDescent="0.4">
      <c r="A33" s="180" t="s">
        <v>24</v>
      </c>
      <c r="B33" s="180"/>
      <c r="C33" s="133" t="s">
        <v>116</v>
      </c>
      <c r="D33" s="134" t="s">
        <v>19</v>
      </c>
      <c r="E33" s="133" t="s">
        <v>113</v>
      </c>
      <c r="F33" s="134" t="s">
        <v>19</v>
      </c>
      <c r="G33" s="135" t="s">
        <v>114</v>
      </c>
      <c r="H33" s="134" t="s">
        <v>19</v>
      </c>
      <c r="I33" s="93" t="s">
        <v>115</v>
      </c>
      <c r="O33" s="1"/>
      <c r="Q33" s="96"/>
      <c r="R33" s="130" t="s">
        <v>21</v>
      </c>
      <c r="S33" s="104" t="s">
        <v>116</v>
      </c>
      <c r="T33" s="115" t="s">
        <v>20</v>
      </c>
      <c r="U33" s="104" t="s">
        <v>113</v>
      </c>
      <c r="V33" s="115" t="s">
        <v>19</v>
      </c>
      <c r="W33" s="106" t="s">
        <v>114</v>
      </c>
      <c r="X33" s="116" t="s">
        <v>19</v>
      </c>
      <c r="Y33" s="87" t="s">
        <v>115</v>
      </c>
    </row>
    <row r="34" spans="1:25" ht="47.25" thickBot="1" x14ac:dyDescent="0.45">
      <c r="A34" s="5"/>
      <c r="B34" s="21" t="s">
        <v>18</v>
      </c>
      <c r="C34" s="77">
        <v>1</v>
      </c>
      <c r="D34" s="26">
        <v>7</v>
      </c>
      <c r="E34" s="9">
        <v>1</v>
      </c>
      <c r="F34" s="24" t="s">
        <v>1</v>
      </c>
      <c r="G34" s="7">
        <v>2</v>
      </c>
      <c r="H34" s="6" t="s">
        <v>1</v>
      </c>
      <c r="I34" s="98"/>
      <c r="J34" s="130" t="s">
        <v>23</v>
      </c>
      <c r="K34" s="104" t="s">
        <v>116</v>
      </c>
      <c r="L34" s="115" t="s">
        <v>19</v>
      </c>
      <c r="M34" s="104" t="s">
        <v>113</v>
      </c>
      <c r="N34" s="115" t="s">
        <v>19</v>
      </c>
      <c r="O34" s="106" t="s">
        <v>114</v>
      </c>
      <c r="P34" s="116" t="s">
        <v>19</v>
      </c>
      <c r="Q34" s="93" t="s">
        <v>115</v>
      </c>
      <c r="R34" s="136" t="s">
        <v>16</v>
      </c>
      <c r="S34" s="137"/>
      <c r="T34" s="117"/>
      <c r="U34" s="138">
        <v>8</v>
      </c>
      <c r="V34" s="137"/>
      <c r="W34" s="126" t="s">
        <v>6</v>
      </c>
      <c r="X34" s="137" t="s">
        <v>3</v>
      </c>
      <c r="Y34" s="5"/>
    </row>
    <row r="35" spans="1:25" ht="44.25" customHeight="1" x14ac:dyDescent="0.4">
      <c r="B35" s="21" t="s">
        <v>15</v>
      </c>
      <c r="C35" s="69">
        <v>2</v>
      </c>
      <c r="D35" s="26">
        <v>50</v>
      </c>
      <c r="E35" s="9">
        <v>2</v>
      </c>
      <c r="F35" s="24" t="s">
        <v>1</v>
      </c>
      <c r="G35" s="28">
        <v>1</v>
      </c>
      <c r="H35" s="6" t="s">
        <v>1</v>
      </c>
      <c r="I35" s="1"/>
      <c r="J35" s="99" t="s">
        <v>17</v>
      </c>
      <c r="K35" s="109">
        <v>0</v>
      </c>
      <c r="L35" s="131" t="s">
        <v>8</v>
      </c>
      <c r="M35" s="132"/>
      <c r="N35" s="99"/>
      <c r="O35" s="120">
        <v>13</v>
      </c>
      <c r="P35" s="113" t="s">
        <v>3</v>
      </c>
      <c r="R35" s="85" t="s">
        <v>13</v>
      </c>
      <c r="S35" s="16"/>
      <c r="T35" s="19"/>
      <c r="U35" s="18">
        <v>8</v>
      </c>
      <c r="V35" s="16"/>
      <c r="W35" s="17" t="s">
        <v>6</v>
      </c>
      <c r="X35" s="16" t="s">
        <v>3</v>
      </c>
    </row>
    <row r="36" spans="1:25" ht="47.25" x14ac:dyDescent="0.4">
      <c r="B36" s="21" t="s">
        <v>12</v>
      </c>
      <c r="C36" s="77">
        <v>2</v>
      </c>
      <c r="D36" s="26">
        <v>4</v>
      </c>
      <c r="E36" s="9">
        <v>1</v>
      </c>
      <c r="F36" s="24" t="s">
        <v>1</v>
      </c>
      <c r="G36" s="7">
        <v>12</v>
      </c>
      <c r="H36" s="6" t="s">
        <v>3</v>
      </c>
      <c r="I36" s="96"/>
      <c r="J36" s="15" t="s">
        <v>14</v>
      </c>
      <c r="K36" s="70">
        <v>18</v>
      </c>
      <c r="L36" s="22" t="s">
        <v>8</v>
      </c>
      <c r="M36" s="27">
        <v>45</v>
      </c>
      <c r="N36" s="15" t="s">
        <v>4</v>
      </c>
      <c r="O36" s="11">
        <v>16</v>
      </c>
      <c r="P36" s="6" t="s">
        <v>3</v>
      </c>
      <c r="Q36" s="96"/>
      <c r="R36" s="85" t="s">
        <v>10</v>
      </c>
      <c r="S36" s="16"/>
      <c r="T36" s="19"/>
      <c r="U36" s="18">
        <v>8</v>
      </c>
      <c r="V36" s="16"/>
      <c r="W36" s="17" t="s">
        <v>6</v>
      </c>
      <c r="X36" s="16" t="s">
        <v>3</v>
      </c>
      <c r="Y36" s="68"/>
    </row>
    <row r="37" spans="1:25" ht="33.75" customHeight="1" x14ac:dyDescent="0.4">
      <c r="B37" s="21" t="s">
        <v>9</v>
      </c>
      <c r="C37" s="69">
        <v>16</v>
      </c>
      <c r="D37" s="22" t="s">
        <v>8</v>
      </c>
      <c r="E37" s="9">
        <v>4</v>
      </c>
      <c r="F37" s="21" t="s">
        <v>1</v>
      </c>
      <c r="G37" s="20">
        <v>18</v>
      </c>
      <c r="H37" s="6" t="s">
        <v>4</v>
      </c>
      <c r="I37" s="96"/>
      <c r="J37" s="15" t="s">
        <v>11</v>
      </c>
      <c r="K37" s="70">
        <v>7</v>
      </c>
      <c r="L37" s="25">
        <v>59</v>
      </c>
      <c r="M37" s="9">
        <v>6</v>
      </c>
      <c r="N37" s="24" t="s">
        <v>1</v>
      </c>
      <c r="O37" s="42">
        <v>2</v>
      </c>
      <c r="P37" s="6" t="s">
        <v>1</v>
      </c>
      <c r="Q37" s="96"/>
      <c r="R37" s="85" t="s">
        <v>7</v>
      </c>
      <c r="S37" s="16"/>
      <c r="T37" s="19"/>
      <c r="U37" s="18">
        <v>8</v>
      </c>
      <c r="V37" s="16"/>
      <c r="W37" s="17" t="s">
        <v>6</v>
      </c>
      <c r="X37" s="16" t="s">
        <v>3</v>
      </c>
      <c r="Y37" s="68"/>
    </row>
    <row r="38" spans="1:25" ht="43.5" customHeight="1" x14ac:dyDescent="0.4">
      <c r="B38" s="21" t="s">
        <v>5</v>
      </c>
      <c r="C38" s="70">
        <v>13</v>
      </c>
      <c r="D38" s="14">
        <v>38</v>
      </c>
      <c r="E38" s="13">
        <v>16</v>
      </c>
      <c r="F38" s="12" t="s">
        <v>4</v>
      </c>
      <c r="G38" s="11">
        <v>12</v>
      </c>
      <c r="H38" s="6" t="s">
        <v>3</v>
      </c>
      <c r="I38" s="96"/>
      <c r="J38" s="1">
        <f>SUM(M36:M37)</f>
        <v>51</v>
      </c>
      <c r="M38" s="1">
        <f>SUM(M36:M37)/2</f>
        <v>25.5</v>
      </c>
      <c r="Q38" s="96"/>
      <c r="U38" s="1"/>
      <c r="W38" s="1"/>
      <c r="Y38" s="68"/>
    </row>
    <row r="39" spans="1:25" ht="54.75" customHeight="1" x14ac:dyDescent="0.35">
      <c r="B39" s="21" t="s">
        <v>2</v>
      </c>
      <c r="C39" s="77">
        <v>1</v>
      </c>
      <c r="D39" s="10">
        <v>2</v>
      </c>
      <c r="E39" s="9">
        <v>1</v>
      </c>
      <c r="F39" s="8" t="s">
        <v>1</v>
      </c>
      <c r="G39" s="7">
        <v>4</v>
      </c>
      <c r="H39" s="6" t="s">
        <v>0</v>
      </c>
      <c r="I39" s="96"/>
      <c r="O39" s="1"/>
      <c r="Q39" s="96"/>
      <c r="U39" s="1"/>
      <c r="W39" s="1"/>
      <c r="Y39" s="68"/>
    </row>
    <row r="40" spans="1:25" x14ac:dyDescent="0.35">
      <c r="D40" s="1"/>
      <c r="E40" s="1"/>
      <c r="G40" s="1"/>
      <c r="I40" s="96"/>
      <c r="Q40" s="96"/>
      <c r="R40" s="1">
        <f>SUM(U34:U37)</f>
        <v>32</v>
      </c>
      <c r="U40" s="3">
        <v>8</v>
      </c>
      <c r="Y40" s="68"/>
    </row>
    <row r="41" spans="1:25" x14ac:dyDescent="0.35">
      <c r="D41" s="1"/>
      <c r="E41" s="1"/>
      <c r="G41" s="1"/>
      <c r="I41" s="96"/>
      <c r="Q41" s="96"/>
      <c r="Y41" s="68"/>
    </row>
    <row r="42" spans="1:25" x14ac:dyDescent="0.35">
      <c r="B42" s="5">
        <f>SUM(E34:E39)</f>
        <v>25</v>
      </c>
      <c r="C42" s="5"/>
      <c r="E42" s="3">
        <f>SUM(E34:E39)/6</f>
        <v>4.166666666666667</v>
      </c>
    </row>
    <row r="44" spans="1:25" x14ac:dyDescent="0.35">
      <c r="M44" s="3"/>
    </row>
  </sheetData>
  <mergeCells count="5">
    <mergeCell ref="B1:X1"/>
    <mergeCell ref="A2:B2"/>
    <mergeCell ref="A10:B10"/>
    <mergeCell ref="A20:B20"/>
    <mergeCell ref="A33:B33"/>
  </mergeCells>
  <pageMargins left="0.70866141732283472" right="0.70866141732283472" top="0.74803149606299213" bottom="0.74803149606299213" header="0.31496062992125984" footer="0.31496062992125984"/>
  <pageSetup paperSize="14" scale="3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GRAD 2017</vt:lpstr>
      <vt:lpstr>Hoja1</vt:lpstr>
      <vt:lpstr>'GRAD 2017'!Área_de_impresión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Vazquez</dc:creator>
  <cp:lastModifiedBy>Maria Isela Vazquez Espinoza</cp:lastModifiedBy>
  <cp:lastPrinted>2019-08-14T19:22:55Z</cp:lastPrinted>
  <dcterms:created xsi:type="dcterms:W3CDTF">2017-11-27T16:59:03Z</dcterms:created>
  <dcterms:modified xsi:type="dcterms:W3CDTF">2019-09-04T19:58:41Z</dcterms:modified>
</cp:coreProperties>
</file>