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3\Conciliaciones\03 - Marzo 2023\Entregables\LDF\"/>
    </mc:Choice>
  </mc:AlternateContent>
  <xr:revisionPtr revIDLastSave="0" documentId="13_ncr:1_{CC121587-B1B4-4861-AF25-661DF20EA9E1}" xr6:coauthVersionLast="47" xr6:coauthVersionMax="47" xr10:uidLastSave="{00000000-0000-0000-0000-000000000000}"/>
  <bookViews>
    <workbookView xWindow="-120" yWindow="-120" windowWidth="29040" windowHeight="157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3" l="1"/>
  <c r="F28" i="3"/>
  <c r="F81" i="3"/>
  <c r="I81" i="3" s="1"/>
  <c r="F80" i="3"/>
  <c r="I80" i="3" s="1"/>
  <c r="F79" i="3"/>
  <c r="I79" i="3" s="1"/>
  <c r="F78" i="3"/>
  <c r="I78" i="3" s="1"/>
  <c r="F77" i="3"/>
  <c r="I77" i="3" s="1"/>
  <c r="I76" i="3"/>
  <c r="I75" i="3"/>
  <c r="H74" i="3"/>
  <c r="G74" i="3"/>
  <c r="E74" i="3"/>
  <c r="D74" i="3"/>
  <c r="F73" i="3"/>
  <c r="I73" i="3" s="1"/>
  <c r="F72" i="3"/>
  <c r="I72" i="3" s="1"/>
  <c r="F71" i="3"/>
  <c r="I71" i="3" s="1"/>
  <c r="H70" i="3"/>
  <c r="G70" i="3"/>
  <c r="E70" i="3"/>
  <c r="D70" i="3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H62" i="3"/>
  <c r="G62" i="3"/>
  <c r="E62" i="3"/>
  <c r="D62" i="3"/>
  <c r="F61" i="3"/>
  <c r="I61" i="3" s="1"/>
  <c r="F60" i="3"/>
  <c r="I60" i="3" s="1"/>
  <c r="I59" i="3"/>
  <c r="H58" i="3"/>
  <c r="G58" i="3"/>
  <c r="E58" i="3"/>
  <c r="D58" i="3"/>
  <c r="I57" i="3"/>
  <c r="F56" i="3"/>
  <c r="I56" i="3" s="1"/>
  <c r="F55" i="3"/>
  <c r="I55" i="3" s="1"/>
  <c r="I54" i="3"/>
  <c r="I53" i="3"/>
  <c r="I52" i="3"/>
  <c r="I51" i="3"/>
  <c r="I50" i="3"/>
  <c r="I49" i="3"/>
  <c r="H48" i="3"/>
  <c r="G48" i="3"/>
  <c r="E48" i="3"/>
  <c r="D48" i="3"/>
  <c r="F47" i="3"/>
  <c r="I47" i="3" s="1"/>
  <c r="F46" i="3"/>
  <c r="I46" i="3" s="1"/>
  <c r="F45" i="3"/>
  <c r="I45" i="3" s="1"/>
  <c r="F44" i="3"/>
  <c r="I44" i="3" s="1"/>
  <c r="I43" i="3"/>
  <c r="I42" i="3"/>
  <c r="I41" i="3"/>
  <c r="I40" i="3"/>
  <c r="F39" i="3"/>
  <c r="I39" i="3" s="1"/>
  <c r="H38" i="3"/>
  <c r="G38" i="3"/>
  <c r="E38" i="3"/>
  <c r="D38" i="3"/>
  <c r="I37" i="3"/>
  <c r="I36" i="3"/>
  <c r="I35" i="3"/>
  <c r="I34" i="3"/>
  <c r="I33" i="3"/>
  <c r="I32" i="3"/>
  <c r="I31" i="3"/>
  <c r="I30" i="3"/>
  <c r="I29" i="3"/>
  <c r="H28" i="3"/>
  <c r="G28" i="3"/>
  <c r="E28" i="3"/>
  <c r="D28" i="3"/>
  <c r="I27" i="3"/>
  <c r="I26" i="3"/>
  <c r="I25" i="3"/>
  <c r="I24" i="3"/>
  <c r="I23" i="3"/>
  <c r="I22" i="3"/>
  <c r="F21" i="3"/>
  <c r="I21" i="3" s="1"/>
  <c r="I20" i="3"/>
  <c r="I19" i="3"/>
  <c r="H18" i="3"/>
  <c r="G18" i="3"/>
  <c r="E18" i="3"/>
  <c r="D18" i="3"/>
  <c r="F17" i="3"/>
  <c r="I17" i="3" s="1"/>
  <c r="F16" i="3"/>
  <c r="I16" i="3" s="1"/>
  <c r="I15" i="3"/>
  <c r="I14" i="3"/>
  <c r="I13" i="3"/>
  <c r="I12" i="3"/>
  <c r="I11" i="3"/>
  <c r="H10" i="3"/>
  <c r="G10" i="3"/>
  <c r="E10" i="3"/>
  <c r="D10" i="3"/>
  <c r="F74" i="3" l="1"/>
  <c r="I74" i="3" s="1"/>
  <c r="I28" i="3"/>
  <c r="F38" i="3"/>
  <c r="I38" i="3" s="1"/>
  <c r="F48" i="3"/>
  <c r="I48" i="3" s="1"/>
  <c r="G83" i="3"/>
  <c r="F58" i="3"/>
  <c r="I58" i="3" s="1"/>
  <c r="F70" i="3"/>
  <c r="I70" i="3" s="1"/>
  <c r="F62" i="3"/>
  <c r="I62" i="3" s="1"/>
  <c r="H83" i="3"/>
  <c r="D83" i="3"/>
  <c r="F18" i="3"/>
  <c r="I18" i="3" s="1"/>
  <c r="E83" i="3"/>
  <c r="F10" i="3"/>
  <c r="I10" i="3" s="1"/>
  <c r="I83" i="3" l="1"/>
</calcChain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<sst xmlns="http://schemas.openxmlformats.org/spreadsheetml/2006/main" count="88" uniqueCount="88">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</sst>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Invisible" pivot="0" table="0" count="0" xr9:uid="{5B142BC6-DD04-4C25-89FE-914FC96B05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T112"/>
  <sheetViews>
    <sheetView tabSelected="1" zoomScale="85" zoomScaleNormal="8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A86" sqref="A86:XFD88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5.7109375" customWidth="1"/>
    <col min="4" max="4" width="26.28515625" customWidth="1"/>
    <col min="5" max="5" width="24" customWidth="1"/>
    <col min="6" max="7" width="26.42578125" customWidth="1"/>
    <col min="8" max="8" width="25.85546875" customWidth="1"/>
    <col min="9" max="9" width="26.85546875" customWidth="1"/>
    <col min="10" max="10" width="11.42578125" customWidth="1"/>
    <col min="11" max="19" width="11.42578125" hidden="1" customWidth="1"/>
    <col min="20" max="20" width="0" hidden="1" customWidth="1"/>
    <col min="21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1" t="s">
        <v>83</v>
      </c>
      <c r="C2" s="51"/>
      <c r="D2" s="51"/>
      <c r="E2" s="51"/>
      <c r="F2" s="51"/>
      <c r="G2" s="51"/>
      <c r="H2" s="51"/>
      <c r="I2" s="51"/>
      <c r="J2" s="18"/>
    </row>
    <row r="3" spans="2:10" ht="15" customHeight="1" x14ac:dyDescent="0.25">
      <c r="B3" s="51" t="s">
        <v>85</v>
      </c>
      <c r="C3" s="51"/>
      <c r="D3" s="51"/>
      <c r="E3" s="51"/>
      <c r="F3" s="51"/>
      <c r="G3" s="51"/>
      <c r="H3" s="51"/>
      <c r="I3" s="51"/>
      <c r="J3" s="18"/>
    </row>
    <row r="4" spans="2:10" ht="15" customHeight="1" x14ac:dyDescent="0.25">
      <c r="B4" s="51" t="s">
        <v>86</v>
      </c>
      <c r="C4" s="51"/>
      <c r="D4" s="51"/>
      <c r="E4" s="51"/>
      <c r="F4" s="51"/>
      <c r="G4" s="51"/>
      <c r="H4" s="51"/>
      <c r="I4" s="51"/>
      <c r="J4" s="18"/>
    </row>
    <row r="5" spans="2:10" x14ac:dyDescent="0.25">
      <c r="B5" s="51" t="s">
        <v>87</v>
      </c>
      <c r="C5" s="51"/>
      <c r="D5" s="51"/>
      <c r="E5" s="51"/>
      <c r="F5" s="51"/>
      <c r="G5" s="51"/>
      <c r="H5" s="51"/>
      <c r="I5" s="51"/>
      <c r="J5" s="18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18"/>
    </row>
    <row r="7" spans="2:10" ht="15.75" x14ac:dyDescent="0.25">
      <c r="B7" s="38" t="s">
        <v>0</v>
      </c>
      <c r="C7" s="39"/>
      <c r="D7" s="44" t="s">
        <v>1</v>
      </c>
      <c r="E7" s="45"/>
      <c r="F7" s="45"/>
      <c r="G7" s="45"/>
      <c r="H7" s="46"/>
      <c r="I7" s="47" t="s">
        <v>2</v>
      </c>
      <c r="J7" s="18"/>
    </row>
    <row r="8" spans="2:10" ht="24" x14ac:dyDescent="0.25">
      <c r="B8" s="40"/>
      <c r="C8" s="41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48"/>
      <c r="J8" s="18"/>
    </row>
    <row r="9" spans="2:10" x14ac:dyDescent="0.25">
      <c r="B9" s="42"/>
      <c r="C9" s="43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f>SUM(D11:D17)</f>
        <v>1370031379.4699981</v>
      </c>
      <c r="E10" s="14">
        <f>SUM(E11:E17)</f>
        <v>0</v>
      </c>
      <c r="F10" s="14">
        <f t="shared" ref="F10:F73" si="0">D10+E10</f>
        <v>1370031379.4699981</v>
      </c>
      <c r="G10" s="14">
        <f>SUM(G11:G17)</f>
        <v>272365235.61999989</v>
      </c>
      <c r="H10" s="14">
        <f>SUM(H11:H17)</f>
        <v>272365235.61999989</v>
      </c>
      <c r="I10" s="14">
        <f>F10-G10</f>
        <v>1097666143.8499982</v>
      </c>
      <c r="J10" s="18"/>
    </row>
    <row r="11" spans="2:10" ht="15.75" x14ac:dyDescent="0.25">
      <c r="B11" s="20"/>
      <c r="C11" s="9" t="s">
        <v>11</v>
      </c>
      <c r="D11" s="15">
        <v>723751253.03999543</v>
      </c>
      <c r="E11" s="34">
        <v>0</v>
      </c>
      <c r="F11" s="14">
        <v>723751253.03999543</v>
      </c>
      <c r="G11" s="34">
        <v>157481589.58999994</v>
      </c>
      <c r="H11" s="34">
        <v>157481589.58999994</v>
      </c>
      <c r="I11" s="16">
        <f t="shared" ref="I11:I74" si="1">F11-G11</f>
        <v>566269663.44999552</v>
      </c>
      <c r="J11" s="18"/>
    </row>
    <row r="12" spans="2:10" ht="15.75" x14ac:dyDescent="0.25">
      <c r="B12" s="21"/>
      <c r="C12" s="9" t="s">
        <v>12</v>
      </c>
      <c r="D12" s="15">
        <v>60999999.999999732</v>
      </c>
      <c r="E12" s="34">
        <v>0</v>
      </c>
      <c r="F12" s="14">
        <v>60999999.999999732</v>
      </c>
      <c r="G12" s="34">
        <v>16155652.900000017</v>
      </c>
      <c r="H12" s="34">
        <v>16155652.900000017</v>
      </c>
      <c r="I12" s="16">
        <f t="shared" si="1"/>
        <v>44844347.099999711</v>
      </c>
      <c r="J12" s="18"/>
    </row>
    <row r="13" spans="2:10" ht="15.75" x14ac:dyDescent="0.25">
      <c r="B13" s="21"/>
      <c r="C13" s="9" t="s">
        <v>13</v>
      </c>
      <c r="D13" s="15">
        <v>189836540.66999894</v>
      </c>
      <c r="E13" s="34">
        <v>0</v>
      </c>
      <c r="F13" s="14">
        <v>189836540.66999894</v>
      </c>
      <c r="G13" s="34">
        <v>24691752.519999992</v>
      </c>
      <c r="H13" s="34">
        <v>24691752.519999992</v>
      </c>
      <c r="I13" s="16">
        <f t="shared" si="1"/>
        <v>165144788.14999896</v>
      </c>
      <c r="J13" s="18"/>
    </row>
    <row r="14" spans="2:10" ht="15.75" x14ac:dyDescent="0.25">
      <c r="B14" s="21"/>
      <c r="C14" s="9" t="s">
        <v>14</v>
      </c>
      <c r="D14" s="15">
        <v>187871692.41000015</v>
      </c>
      <c r="E14" s="34">
        <v>0</v>
      </c>
      <c r="F14" s="14">
        <v>187871692.41000015</v>
      </c>
      <c r="G14" s="34">
        <v>38362825.140000001</v>
      </c>
      <c r="H14" s="34">
        <v>38362825.140000001</v>
      </c>
      <c r="I14" s="16">
        <f t="shared" si="1"/>
        <v>149508867.27000016</v>
      </c>
      <c r="J14" s="18"/>
    </row>
    <row r="15" spans="2:10" ht="15.75" x14ac:dyDescent="0.25">
      <c r="B15" s="21"/>
      <c r="C15" s="9" t="s">
        <v>15</v>
      </c>
      <c r="D15" s="15">
        <v>207571893.3500039</v>
      </c>
      <c r="E15" s="34">
        <v>0</v>
      </c>
      <c r="F15" s="14">
        <v>207571893.3500039</v>
      </c>
      <c r="G15" s="34">
        <v>35673415.469999969</v>
      </c>
      <c r="H15" s="34">
        <v>35673415.469999969</v>
      </c>
      <c r="I15" s="16">
        <f t="shared" si="1"/>
        <v>171898477.88000393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f t="shared" si="0"/>
        <v>0</v>
      </c>
      <c r="G16" s="34">
        <v>0</v>
      </c>
      <c r="H16" s="34">
        <v>0</v>
      </c>
      <c r="I16" s="16">
        <f t="shared" si="1"/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f t="shared" si="0"/>
        <v>0</v>
      </c>
      <c r="G17" s="34">
        <v>0</v>
      </c>
      <c r="H17" s="34">
        <v>0</v>
      </c>
      <c r="I17" s="16">
        <f t="shared" si="1"/>
        <v>0</v>
      </c>
      <c r="J17" s="18"/>
    </row>
    <row r="18" spans="2:10" x14ac:dyDescent="0.25">
      <c r="B18" s="8" t="s">
        <v>18</v>
      </c>
      <c r="C18" s="27"/>
      <c r="D18" s="14">
        <f>SUM(D19:D27)</f>
        <v>205703460.84999999</v>
      </c>
      <c r="E18" s="14">
        <f>SUM(E19:E27)</f>
        <v>0</v>
      </c>
      <c r="F18" s="14">
        <f t="shared" si="0"/>
        <v>205703460.84999999</v>
      </c>
      <c r="G18" s="14">
        <f>SUM(G19:G27)</f>
        <v>62401410.900000006</v>
      </c>
      <c r="H18" s="14">
        <f>SUM(H19:H27)</f>
        <v>61384856.099999994</v>
      </c>
      <c r="I18" s="14">
        <f t="shared" si="1"/>
        <v>143302049.94999999</v>
      </c>
      <c r="J18" s="18"/>
    </row>
    <row r="19" spans="2:10" ht="31.5" x14ac:dyDescent="0.25">
      <c r="B19" s="23"/>
      <c r="C19" s="9" t="s">
        <v>19</v>
      </c>
      <c r="D19" s="15">
        <v>10939400.769999996</v>
      </c>
      <c r="E19" s="34">
        <v>0</v>
      </c>
      <c r="F19" s="14">
        <v>10939400.769999996</v>
      </c>
      <c r="G19" s="34">
        <v>9720358.1799999997</v>
      </c>
      <c r="H19" s="34">
        <v>9663045.0199999977</v>
      </c>
      <c r="I19" s="16">
        <f t="shared" si="1"/>
        <v>1219042.5899999961</v>
      </c>
      <c r="J19" s="18"/>
    </row>
    <row r="20" spans="2:10" ht="15.75" x14ac:dyDescent="0.25">
      <c r="B20" s="24"/>
      <c r="C20" s="9" t="s">
        <v>20</v>
      </c>
      <c r="D20" s="15">
        <v>2200660.8999999985</v>
      </c>
      <c r="E20" s="34">
        <v>0</v>
      </c>
      <c r="F20" s="14">
        <v>2200660.8999999985</v>
      </c>
      <c r="G20" s="34">
        <v>1121464.7999999998</v>
      </c>
      <c r="H20" s="34">
        <v>1121464.7999999998</v>
      </c>
      <c r="I20" s="16">
        <f t="shared" si="1"/>
        <v>1079196.0999999987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f t="shared" si="0"/>
        <v>0</v>
      </c>
      <c r="G21" s="34"/>
      <c r="H21" s="34"/>
      <c r="I21" s="16">
        <f t="shared" si="1"/>
        <v>0</v>
      </c>
      <c r="J21" s="18"/>
    </row>
    <row r="22" spans="2:10" ht="15.75" x14ac:dyDescent="0.25">
      <c r="B22" s="24"/>
      <c r="C22" s="9" t="s">
        <v>22</v>
      </c>
      <c r="D22" s="15">
        <v>51289865.789999917</v>
      </c>
      <c r="E22" s="34">
        <v>0</v>
      </c>
      <c r="F22" s="14">
        <v>51289865.789999917</v>
      </c>
      <c r="G22" s="34">
        <v>13520824.769999998</v>
      </c>
      <c r="H22" s="34">
        <v>13520824.769999998</v>
      </c>
      <c r="I22" s="16">
        <f t="shared" si="1"/>
        <v>37769041.019999921</v>
      </c>
      <c r="J22" s="18"/>
    </row>
    <row r="23" spans="2:10" ht="15.75" x14ac:dyDescent="0.25">
      <c r="B23" s="24"/>
      <c r="C23" s="9" t="s">
        <v>23</v>
      </c>
      <c r="D23" s="15">
        <v>14724530.629999988</v>
      </c>
      <c r="E23" s="34">
        <v>0</v>
      </c>
      <c r="F23" s="14">
        <v>14724530.629999988</v>
      </c>
      <c r="G23" s="34">
        <v>1627503.3999999994</v>
      </c>
      <c r="H23" s="34">
        <v>1369721.2299999995</v>
      </c>
      <c r="I23" s="16">
        <f t="shared" si="1"/>
        <v>13097027.229999989</v>
      </c>
      <c r="J23" s="18"/>
    </row>
    <row r="24" spans="2:10" ht="15.75" x14ac:dyDescent="0.25">
      <c r="B24" s="24"/>
      <c r="C24" s="9" t="s">
        <v>24</v>
      </c>
      <c r="D24" s="15">
        <v>103338778.49000007</v>
      </c>
      <c r="E24" s="34">
        <v>0</v>
      </c>
      <c r="F24" s="14">
        <v>103338778.49000007</v>
      </c>
      <c r="G24" s="34">
        <v>30253565.050000004</v>
      </c>
      <c r="H24" s="34">
        <v>30222972.440000001</v>
      </c>
      <c r="I24" s="16">
        <f t="shared" si="1"/>
        <v>73085213.440000057</v>
      </c>
      <c r="J24" s="18"/>
    </row>
    <row r="25" spans="2:10" ht="31.5" x14ac:dyDescent="0.25">
      <c r="B25" s="24"/>
      <c r="C25" s="9" t="s">
        <v>25</v>
      </c>
      <c r="D25" s="15">
        <v>5177763.33</v>
      </c>
      <c r="E25" s="34">
        <v>0</v>
      </c>
      <c r="F25" s="14">
        <v>5177763.33</v>
      </c>
      <c r="G25" s="34">
        <v>330765.64</v>
      </c>
      <c r="H25" s="34">
        <v>105593.40000000001</v>
      </c>
      <c r="I25" s="16">
        <f t="shared" si="1"/>
        <v>4846997.6900000004</v>
      </c>
      <c r="J25" s="18"/>
    </row>
    <row r="26" spans="2:10" ht="15.75" x14ac:dyDescent="0.25">
      <c r="B26" s="24"/>
      <c r="C26" s="9" t="s">
        <v>26</v>
      </c>
      <c r="D26" s="34">
        <v>1476332.9300000004</v>
      </c>
      <c r="E26" s="34">
        <v>0</v>
      </c>
      <c r="F26" s="14">
        <v>1476332.9300000004</v>
      </c>
      <c r="G26" s="34">
        <v>2049528.42</v>
      </c>
      <c r="H26" s="34">
        <v>2049528.42</v>
      </c>
      <c r="I26" s="16">
        <f t="shared" si="1"/>
        <v>-573195.48999999953</v>
      </c>
      <c r="J26" s="18"/>
    </row>
    <row r="27" spans="2:10" ht="15.75" x14ac:dyDescent="0.25">
      <c r="B27" s="25"/>
      <c r="C27" s="9" t="s">
        <v>27</v>
      </c>
      <c r="D27" s="15">
        <v>16556128.009999992</v>
      </c>
      <c r="E27" s="34">
        <v>0</v>
      </c>
      <c r="F27" s="14">
        <v>16556128.009999992</v>
      </c>
      <c r="G27" s="34">
        <v>3777400.6399999983</v>
      </c>
      <c r="H27" s="34">
        <v>3331706.0199999982</v>
      </c>
      <c r="I27" s="16">
        <f t="shared" si="1"/>
        <v>12778727.369999994</v>
      </c>
      <c r="J27" s="18"/>
    </row>
    <row r="28" spans="2:10" x14ac:dyDescent="0.25">
      <c r="B28" s="8" t="s">
        <v>28</v>
      </c>
      <c r="C28" s="27"/>
      <c r="D28" s="14">
        <f>SUM(D29:D37)</f>
        <v>323945034.48000026</v>
      </c>
      <c r="E28" s="14">
        <f>SUM(E29:E37)</f>
        <v>0</v>
      </c>
      <c r="F28" s="14">
        <f>D28+E28</f>
        <v>323945034.48000026</v>
      </c>
      <c r="G28" s="14">
        <f>SUM(G29:G37)</f>
        <v>111357212.76999998</v>
      </c>
      <c r="H28" s="14">
        <f>SUM(H29:H37)</f>
        <v>108646095.92999999</v>
      </c>
      <c r="I28" s="14">
        <f t="shared" si="1"/>
        <v>212587821.71000028</v>
      </c>
      <c r="J28" s="18"/>
    </row>
    <row r="29" spans="2:10" ht="15.75" x14ac:dyDescent="0.25">
      <c r="B29" s="20"/>
      <c r="C29" s="9" t="s">
        <v>29</v>
      </c>
      <c r="D29" s="15">
        <v>86838993.649999976</v>
      </c>
      <c r="E29" s="34">
        <v>0</v>
      </c>
      <c r="F29" s="14">
        <v>86838993.649999976</v>
      </c>
      <c r="G29" s="34">
        <v>26673398.059999999</v>
      </c>
      <c r="H29" s="34">
        <v>26673398.059999999</v>
      </c>
      <c r="I29" s="16">
        <f t="shared" si="1"/>
        <v>60165595.589999974</v>
      </c>
      <c r="J29" s="18"/>
    </row>
    <row r="30" spans="2:10" ht="15.75" x14ac:dyDescent="0.25">
      <c r="B30" s="21"/>
      <c r="C30" s="9" t="s">
        <v>30</v>
      </c>
      <c r="D30" s="15">
        <v>48431512.640000023</v>
      </c>
      <c r="E30" s="34">
        <v>0</v>
      </c>
      <c r="F30" s="14">
        <v>48431512.640000023</v>
      </c>
      <c r="G30" s="34">
        <v>11979936.34</v>
      </c>
      <c r="H30" s="34">
        <v>11979936.34</v>
      </c>
      <c r="I30" s="16">
        <f t="shared" si="1"/>
        <v>36451576.300000027</v>
      </c>
      <c r="J30" s="18"/>
    </row>
    <row r="31" spans="2:10" ht="31.5" x14ac:dyDescent="0.25">
      <c r="B31" s="21"/>
      <c r="C31" s="9" t="s">
        <v>31</v>
      </c>
      <c r="D31" s="15">
        <v>17589202.920000013</v>
      </c>
      <c r="E31" s="34">
        <v>0</v>
      </c>
      <c r="F31" s="14">
        <v>17589202.920000013</v>
      </c>
      <c r="G31" s="34">
        <v>14346463.539999999</v>
      </c>
      <c r="H31" s="34">
        <v>14346463.539999999</v>
      </c>
      <c r="I31" s="16">
        <f t="shared" si="1"/>
        <v>3242739.3800000139</v>
      </c>
      <c r="J31" s="18"/>
    </row>
    <row r="32" spans="2:10" ht="15.75" x14ac:dyDescent="0.25">
      <c r="B32" s="21"/>
      <c r="C32" s="9" t="s">
        <v>32</v>
      </c>
      <c r="D32" s="15">
        <v>9337089.3699999973</v>
      </c>
      <c r="E32" s="34">
        <v>0</v>
      </c>
      <c r="F32" s="14">
        <v>9337089.3699999973</v>
      </c>
      <c r="G32" s="34">
        <v>2426225.6800000006</v>
      </c>
      <c r="H32" s="34">
        <v>2414277.6800000006</v>
      </c>
      <c r="I32" s="16">
        <f t="shared" si="1"/>
        <v>6910863.6899999967</v>
      </c>
      <c r="J32" s="18"/>
    </row>
    <row r="33" spans="2:10" ht="31.5" x14ac:dyDescent="0.25">
      <c r="B33" s="21"/>
      <c r="C33" s="9" t="s">
        <v>33</v>
      </c>
      <c r="D33" s="15">
        <v>150591003.71000028</v>
      </c>
      <c r="E33" s="34">
        <v>0</v>
      </c>
      <c r="F33" s="14">
        <v>150591003.71000028</v>
      </c>
      <c r="G33" s="34">
        <v>41727453.669999994</v>
      </c>
      <c r="H33" s="34">
        <v>39357864.830000006</v>
      </c>
      <c r="I33" s="16">
        <f t="shared" si="1"/>
        <v>108863550.04000029</v>
      </c>
      <c r="J33" s="18"/>
    </row>
    <row r="34" spans="2:10" ht="15.75" x14ac:dyDescent="0.25">
      <c r="B34" s="21"/>
      <c r="C34" s="9" t="s">
        <v>34</v>
      </c>
      <c r="D34" s="15">
        <v>4999329.2499999972</v>
      </c>
      <c r="E34" s="34">
        <v>0</v>
      </c>
      <c r="F34" s="14">
        <v>4999329.2499999972</v>
      </c>
      <c r="G34" s="34">
        <v>953953.64</v>
      </c>
      <c r="H34" s="34">
        <v>624373.64</v>
      </c>
      <c r="I34" s="16">
        <f t="shared" si="1"/>
        <v>4045375.6099999971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0</v>
      </c>
      <c r="F35" s="14">
        <v>194324.02999999985</v>
      </c>
      <c r="G35" s="34">
        <v>111633.91</v>
      </c>
      <c r="H35" s="34">
        <v>111633.91</v>
      </c>
      <c r="I35" s="16">
        <f t="shared" si="1"/>
        <v>82690.11999999985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0</v>
      </c>
      <c r="F36" s="14">
        <v>1167814.51</v>
      </c>
      <c r="G36" s="34">
        <v>1425719.0799999998</v>
      </c>
      <c r="H36" s="34">
        <v>1425719.0799999998</v>
      </c>
      <c r="I36" s="16">
        <f t="shared" si="1"/>
        <v>-257904.56999999983</v>
      </c>
      <c r="J36" s="18"/>
    </row>
    <row r="37" spans="2:10" ht="15.75" x14ac:dyDescent="0.25">
      <c r="B37" s="22"/>
      <c r="C37" s="9" t="s">
        <v>37</v>
      </c>
      <c r="D37" s="15">
        <v>4795764.3999999966</v>
      </c>
      <c r="E37" s="34">
        <v>0</v>
      </c>
      <c r="F37" s="14">
        <v>4795764.3999999966</v>
      </c>
      <c r="G37" s="34">
        <v>11712428.85</v>
      </c>
      <c r="H37" s="34">
        <v>11712428.85</v>
      </c>
      <c r="I37" s="16">
        <f t="shared" si="1"/>
        <v>-6916664.450000003</v>
      </c>
      <c r="J37" s="18"/>
    </row>
    <row r="38" spans="2:10" x14ac:dyDescent="0.25">
      <c r="B38" s="8" t="s">
        <v>38</v>
      </c>
      <c r="C38" s="27"/>
      <c r="D38" s="14">
        <f>SUM(D39:D47)</f>
        <v>219386386.85000005</v>
      </c>
      <c r="E38" s="14">
        <f>SUM(E39:E47)</f>
        <v>0</v>
      </c>
      <c r="F38" s="14">
        <f t="shared" si="0"/>
        <v>219386386.85000005</v>
      </c>
      <c r="G38" s="14">
        <f>SUM(G39:G47)</f>
        <v>24525814.760000002</v>
      </c>
      <c r="H38" s="14">
        <f>SUM(H39:H47)</f>
        <v>24525814.760000002</v>
      </c>
      <c r="I38" s="14">
        <f t="shared" si="1"/>
        <v>194860572.09000006</v>
      </c>
      <c r="J38" s="18"/>
    </row>
    <row r="39" spans="2:10" ht="15.75" x14ac:dyDescent="0.25">
      <c r="B39" s="20"/>
      <c r="C39" s="9" t="s">
        <v>39</v>
      </c>
      <c r="D39" s="15">
        <v>0</v>
      </c>
      <c r="E39" s="15">
        <v>0</v>
      </c>
      <c r="F39" s="14">
        <f t="shared" si="0"/>
        <v>0</v>
      </c>
      <c r="G39" s="34">
        <v>0</v>
      </c>
      <c r="H39" s="34">
        <v>0</v>
      </c>
      <c r="I39" s="16">
        <f t="shared" si="1"/>
        <v>0</v>
      </c>
      <c r="J39" s="18"/>
    </row>
    <row r="40" spans="2:10" ht="15.75" x14ac:dyDescent="0.25">
      <c r="B40" s="21"/>
      <c r="C40" s="9" t="s">
        <v>40</v>
      </c>
      <c r="D40" s="34">
        <v>71393133.760000005</v>
      </c>
      <c r="E40" s="34">
        <v>0</v>
      </c>
      <c r="F40" s="14">
        <v>71393133.760000005</v>
      </c>
      <c r="G40" s="34">
        <v>20173077.580000002</v>
      </c>
      <c r="H40" s="34">
        <v>20173077.580000002</v>
      </c>
      <c r="I40" s="16">
        <f t="shared" si="1"/>
        <v>51220056.180000007</v>
      </c>
      <c r="J40" s="18"/>
    </row>
    <row r="41" spans="2:10" ht="15.75" x14ac:dyDescent="0.25">
      <c r="B41" s="21"/>
      <c r="C41" s="9" t="s">
        <v>41</v>
      </c>
      <c r="D41" s="34">
        <v>1956831.7600000005</v>
      </c>
      <c r="E41" s="34">
        <v>0</v>
      </c>
      <c r="F41" s="14">
        <v>1956831.7600000005</v>
      </c>
      <c r="G41" s="34">
        <v>0</v>
      </c>
      <c r="H41" s="34">
        <v>0</v>
      </c>
      <c r="I41" s="16">
        <f t="shared" si="1"/>
        <v>1956831.7600000005</v>
      </c>
      <c r="J41" s="18"/>
    </row>
    <row r="42" spans="2:10" ht="15.75" x14ac:dyDescent="0.25">
      <c r="B42" s="21"/>
      <c r="C42" s="9" t="s">
        <v>42</v>
      </c>
      <c r="D42" s="15">
        <v>135032951.89000005</v>
      </c>
      <c r="E42" s="34">
        <v>0</v>
      </c>
      <c r="F42" s="14">
        <v>135032951.89000005</v>
      </c>
      <c r="G42" s="34">
        <v>1968569.4</v>
      </c>
      <c r="H42" s="34">
        <v>1968569.4</v>
      </c>
      <c r="I42" s="16">
        <f t="shared" si="1"/>
        <v>133064382.49000004</v>
      </c>
      <c r="J42" s="18"/>
    </row>
    <row r="43" spans="2:10" ht="15.75" x14ac:dyDescent="0.25">
      <c r="B43" s="21"/>
      <c r="C43" s="9" t="s">
        <v>43</v>
      </c>
      <c r="D43" s="15">
        <v>11003469.439999999</v>
      </c>
      <c r="E43" s="34">
        <v>0</v>
      </c>
      <c r="F43" s="14">
        <v>11003469.439999999</v>
      </c>
      <c r="G43" s="34">
        <v>2362929.0300000003</v>
      </c>
      <c r="H43" s="34">
        <v>2362929.0300000003</v>
      </c>
      <c r="I43" s="16">
        <f t="shared" si="1"/>
        <v>8640540.4100000001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f t="shared" si="0"/>
        <v>0</v>
      </c>
      <c r="G44" s="34">
        <v>0</v>
      </c>
      <c r="H44" s="34">
        <v>0</v>
      </c>
      <c r="I44" s="16">
        <f t="shared" si="1"/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f t="shared" si="0"/>
        <v>0</v>
      </c>
      <c r="G45" s="34">
        <v>0</v>
      </c>
      <c r="H45" s="34">
        <v>0</v>
      </c>
      <c r="I45" s="16">
        <f t="shared" si="1"/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f t="shared" si="0"/>
        <v>0</v>
      </c>
      <c r="G46" s="34">
        <v>0</v>
      </c>
      <c r="H46" s="34">
        <v>0</v>
      </c>
      <c r="I46" s="16">
        <f t="shared" si="1"/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f t="shared" si="0"/>
        <v>0</v>
      </c>
      <c r="G47" s="34">
        <v>21238.75</v>
      </c>
      <c r="H47" s="34">
        <v>21238.75</v>
      </c>
      <c r="I47" s="16">
        <f t="shared" si="1"/>
        <v>-21238.75</v>
      </c>
      <c r="J47" s="18"/>
    </row>
    <row r="48" spans="2:10" x14ac:dyDescent="0.25">
      <c r="B48" s="8" t="s">
        <v>48</v>
      </c>
      <c r="C48" s="29"/>
      <c r="D48" s="14">
        <f>SUM(D49:D57)</f>
        <v>14707672.639999999</v>
      </c>
      <c r="E48" s="14">
        <f>SUM(E49:E57)</f>
        <v>0</v>
      </c>
      <c r="F48" s="14">
        <f t="shared" si="0"/>
        <v>14707672.639999999</v>
      </c>
      <c r="G48" s="14">
        <f>SUM(G49:G57)</f>
        <v>401233.59</v>
      </c>
      <c r="H48" s="14">
        <f>SUM(H49:H57)</f>
        <v>379773.59</v>
      </c>
      <c r="I48" s="14">
        <f t="shared" si="1"/>
        <v>14306439.049999999</v>
      </c>
      <c r="J48" s="18"/>
    </row>
    <row r="49" spans="2:10" ht="15.75" x14ac:dyDescent="0.25">
      <c r="B49" s="20"/>
      <c r="C49" s="30" t="s">
        <v>49</v>
      </c>
      <c r="D49" s="15">
        <v>4360177.0100000035</v>
      </c>
      <c r="E49" s="34">
        <v>0</v>
      </c>
      <c r="F49" s="14">
        <v>4360177.0100000035</v>
      </c>
      <c r="G49" s="34">
        <v>282772.38</v>
      </c>
      <c r="H49" s="34">
        <v>282772.38</v>
      </c>
      <c r="I49" s="16">
        <f t="shared" si="1"/>
        <v>4077404.6300000036</v>
      </c>
      <c r="J49" s="18"/>
    </row>
    <row r="50" spans="2:10" ht="15.75" x14ac:dyDescent="0.25">
      <c r="B50" s="21"/>
      <c r="C50" s="30" t="s">
        <v>50</v>
      </c>
      <c r="D50" s="15">
        <v>477283.58999999956</v>
      </c>
      <c r="E50" s="34">
        <v>0</v>
      </c>
      <c r="F50" s="14">
        <v>477283.58999999956</v>
      </c>
      <c r="G50" s="34">
        <v>71509.39</v>
      </c>
      <c r="H50" s="34">
        <v>71509.39</v>
      </c>
      <c r="I50" s="16">
        <f t="shared" si="1"/>
        <v>405774.19999999955</v>
      </c>
      <c r="J50" s="18"/>
    </row>
    <row r="51" spans="2:10" ht="15.75" x14ac:dyDescent="0.25">
      <c r="B51" s="21"/>
      <c r="C51" s="30" t="s">
        <v>51</v>
      </c>
      <c r="D51" s="15">
        <v>1813781.2000000014</v>
      </c>
      <c r="E51" s="34">
        <v>0</v>
      </c>
      <c r="F51" s="14">
        <v>1813781.2000000014</v>
      </c>
      <c r="G51" s="34">
        <v>21460</v>
      </c>
      <c r="H51" s="34">
        <v>0</v>
      </c>
      <c r="I51" s="16">
        <f t="shared" si="1"/>
        <v>1792321.2000000014</v>
      </c>
      <c r="J51" s="18"/>
    </row>
    <row r="52" spans="2:10" ht="15.75" x14ac:dyDescent="0.25">
      <c r="B52" s="21"/>
      <c r="C52" s="30" t="s">
        <v>52</v>
      </c>
      <c r="D52" s="15">
        <v>5222458.0100000007</v>
      </c>
      <c r="E52" s="34">
        <v>0</v>
      </c>
      <c r="F52" s="14">
        <v>5222458.0100000007</v>
      </c>
      <c r="G52" s="34">
        <v>0</v>
      </c>
      <c r="H52" s="34">
        <v>0</v>
      </c>
      <c r="I52" s="16">
        <f t="shared" si="1"/>
        <v>5222458.0100000007</v>
      </c>
      <c r="J52" s="18"/>
    </row>
    <row r="53" spans="2:10" ht="15.75" x14ac:dyDescent="0.25">
      <c r="B53" s="21"/>
      <c r="C53" s="30" t="s">
        <v>53</v>
      </c>
      <c r="D53" s="15">
        <v>68980.97</v>
      </c>
      <c r="E53" s="34">
        <v>0</v>
      </c>
      <c r="F53" s="14">
        <v>68980.97</v>
      </c>
      <c r="G53" s="34">
        <v>0</v>
      </c>
      <c r="H53" s="34">
        <v>0</v>
      </c>
      <c r="I53" s="16">
        <f t="shared" si="1"/>
        <v>68980.97</v>
      </c>
      <c r="J53" s="18"/>
    </row>
    <row r="54" spans="2:10" ht="15.75" x14ac:dyDescent="0.25">
      <c r="B54" s="21"/>
      <c r="C54" s="30" t="s">
        <v>54</v>
      </c>
      <c r="D54" s="15">
        <v>2243160.4099999932</v>
      </c>
      <c r="E54" s="34">
        <v>0</v>
      </c>
      <c r="F54" s="14">
        <v>2243160.4099999932</v>
      </c>
      <c r="G54" s="34">
        <v>11491.820000000002</v>
      </c>
      <c r="H54" s="34">
        <v>11491.820000000002</v>
      </c>
      <c r="I54" s="16">
        <f t="shared" si="1"/>
        <v>2231668.5899999933</v>
      </c>
      <c r="J54" s="18"/>
    </row>
    <row r="55" spans="2:10" ht="15.75" x14ac:dyDescent="0.25">
      <c r="B55" s="21"/>
      <c r="C55" s="30" t="s">
        <v>55</v>
      </c>
      <c r="D55" s="34">
        <v>0</v>
      </c>
      <c r="E55" s="34">
        <v>0</v>
      </c>
      <c r="F55" s="14">
        <f t="shared" si="0"/>
        <v>0</v>
      </c>
      <c r="G55" s="34"/>
      <c r="H55" s="34"/>
      <c r="I55" s="16">
        <f>F55-G57</f>
        <v>-14000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f t="shared" si="0"/>
        <v>0</v>
      </c>
      <c r="G56" s="34">
        <v>0</v>
      </c>
      <c r="H56" s="34">
        <v>0</v>
      </c>
      <c r="I56" s="16">
        <f t="shared" si="1"/>
        <v>0</v>
      </c>
      <c r="J56" s="18"/>
    </row>
    <row r="57" spans="2:10" ht="15.75" x14ac:dyDescent="0.25">
      <c r="B57" s="22"/>
      <c r="C57" s="30" t="s">
        <v>57</v>
      </c>
      <c r="D57" s="15">
        <v>521831.44999999984</v>
      </c>
      <c r="E57" s="34">
        <v>0</v>
      </c>
      <c r="F57" s="14">
        <v>521831.44999999984</v>
      </c>
      <c r="G57" s="34">
        <v>14000</v>
      </c>
      <c r="H57" s="34">
        <v>14000</v>
      </c>
      <c r="I57" s="16" t="e">
        <f>F57-#REF!</f>
        <v>#REF!</v>
      </c>
      <c r="J57" s="18"/>
    </row>
    <row r="58" spans="2:10" x14ac:dyDescent="0.25">
      <c r="B58" s="11" t="s">
        <v>58</v>
      </c>
      <c r="C58" s="31"/>
      <c r="D58" s="14">
        <f>SUM(D59:D61)</f>
        <v>243065317.28000006</v>
      </c>
      <c r="E58" s="14">
        <f>SUM(E59:E61)</f>
        <v>0</v>
      </c>
      <c r="F58" s="14">
        <f t="shared" si="0"/>
        <v>243065317.28000006</v>
      </c>
      <c r="G58" s="14">
        <f>SUM(G59:G61)</f>
        <v>37469786.099999994</v>
      </c>
      <c r="H58" s="14">
        <f>SUM(H59:H61)</f>
        <v>37469786.099999994</v>
      </c>
      <c r="I58" s="14">
        <f t="shared" si="1"/>
        <v>205595531.18000007</v>
      </c>
      <c r="J58" s="18"/>
    </row>
    <row r="59" spans="2:10" ht="15.75" x14ac:dyDescent="0.25">
      <c r="B59" s="20"/>
      <c r="C59" s="32" t="s">
        <v>59</v>
      </c>
      <c r="D59" s="15">
        <v>243065317.28000006</v>
      </c>
      <c r="E59" s="34">
        <v>0</v>
      </c>
      <c r="F59" s="14">
        <v>243065317.28000006</v>
      </c>
      <c r="G59" s="34">
        <v>37469786.099999994</v>
      </c>
      <c r="H59" s="34">
        <v>37469786.099999994</v>
      </c>
      <c r="I59" s="16">
        <f t="shared" si="1"/>
        <v>205595531.18000007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f t="shared" si="0"/>
        <v>0</v>
      </c>
      <c r="G60" s="34">
        <v>0</v>
      </c>
      <c r="H60" s="34">
        <v>0</v>
      </c>
      <c r="I60" s="16">
        <f t="shared" si="1"/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f t="shared" si="0"/>
        <v>0</v>
      </c>
      <c r="G61" s="34">
        <v>0</v>
      </c>
      <c r="H61" s="34">
        <v>0</v>
      </c>
      <c r="I61" s="16">
        <f t="shared" si="1"/>
        <v>0</v>
      </c>
      <c r="J61" s="18"/>
    </row>
    <row r="62" spans="2:10" x14ac:dyDescent="0.25">
      <c r="B62" s="10" t="s">
        <v>62</v>
      </c>
      <c r="C62" s="27"/>
      <c r="D62" s="14">
        <f>SUM(D63:D69)</f>
        <v>0</v>
      </c>
      <c r="E62" s="14">
        <f>SUM(E63:E69)</f>
        <v>0</v>
      </c>
      <c r="F62" s="14">
        <f t="shared" si="0"/>
        <v>0</v>
      </c>
      <c r="G62" s="14">
        <f>SUM(G63:G69)</f>
        <v>0</v>
      </c>
      <c r="H62" s="14">
        <f>SUM(H63:H69)</f>
        <v>0</v>
      </c>
      <c r="I62" s="14">
        <f t="shared" si="1"/>
        <v>0</v>
      </c>
      <c r="J62" s="18"/>
    </row>
    <row r="63" spans="2:10" ht="15.75" x14ac:dyDescent="0.25">
      <c r="B63" s="21"/>
      <c r="C63" s="30" t="s">
        <v>63</v>
      </c>
      <c r="D63" s="34">
        <v>0</v>
      </c>
      <c r="E63" s="34">
        <v>0</v>
      </c>
      <c r="F63" s="14">
        <f t="shared" si="0"/>
        <v>0</v>
      </c>
      <c r="G63" s="34">
        <v>0</v>
      </c>
      <c r="H63" s="34">
        <v>0</v>
      </c>
      <c r="I63" s="16">
        <f t="shared" si="1"/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f t="shared" si="0"/>
        <v>0</v>
      </c>
      <c r="G64" s="34">
        <v>0</v>
      </c>
      <c r="H64" s="34">
        <v>0</v>
      </c>
      <c r="I64" s="16">
        <f t="shared" si="1"/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f t="shared" si="0"/>
        <v>0</v>
      </c>
      <c r="G65" s="34">
        <v>0</v>
      </c>
      <c r="H65" s="34">
        <v>0</v>
      </c>
      <c r="I65" s="16">
        <f t="shared" si="1"/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f t="shared" si="0"/>
        <v>0</v>
      </c>
      <c r="G66" s="34">
        <v>0</v>
      </c>
      <c r="H66" s="34">
        <v>0</v>
      </c>
      <c r="I66" s="16">
        <f t="shared" si="1"/>
        <v>0</v>
      </c>
      <c r="J66" s="18"/>
    </row>
    <row r="67" spans="2:10" ht="15.75" x14ac:dyDescent="0.25">
      <c r="B67" s="21"/>
      <c r="C67" s="9" t="s">
        <v>67</v>
      </c>
      <c r="D67" s="34">
        <v>0</v>
      </c>
      <c r="E67" s="34">
        <v>0</v>
      </c>
      <c r="F67" s="14">
        <f t="shared" si="0"/>
        <v>0</v>
      </c>
      <c r="G67" s="34">
        <v>0</v>
      </c>
      <c r="H67" s="34">
        <v>0</v>
      </c>
      <c r="I67" s="16">
        <f t="shared" si="1"/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f t="shared" si="0"/>
        <v>0</v>
      </c>
      <c r="G68" s="34">
        <v>0</v>
      </c>
      <c r="H68" s="34">
        <v>0</v>
      </c>
      <c r="I68" s="16">
        <f t="shared" si="1"/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f t="shared" si="0"/>
        <v>0</v>
      </c>
      <c r="G69" s="34">
        <v>0</v>
      </c>
      <c r="H69" s="34">
        <v>0</v>
      </c>
      <c r="I69" s="16">
        <f t="shared" si="1"/>
        <v>0</v>
      </c>
      <c r="J69" s="18"/>
    </row>
    <row r="70" spans="2:10" ht="15.75" x14ac:dyDescent="0.25">
      <c r="B70" s="10" t="s">
        <v>70</v>
      </c>
      <c r="C70" s="29"/>
      <c r="D70" s="14">
        <f>SUM(D71:D73)</f>
        <v>0</v>
      </c>
      <c r="E70" s="14">
        <f>SUM(E71:E73)</f>
        <v>0</v>
      </c>
      <c r="F70" s="14">
        <f t="shared" si="0"/>
        <v>0</v>
      </c>
      <c r="G70" s="14">
        <f>SUM(G71:G73)</f>
        <v>0</v>
      </c>
      <c r="H70" s="14">
        <f>SUM(H71:H73)</f>
        <v>0</v>
      </c>
      <c r="I70" s="16">
        <f t="shared" si="1"/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f t="shared" si="0"/>
        <v>0</v>
      </c>
      <c r="G71" s="34">
        <v>0</v>
      </c>
      <c r="H71" s="34">
        <v>0</v>
      </c>
      <c r="I71" s="16">
        <f t="shared" si="1"/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f t="shared" si="0"/>
        <v>0</v>
      </c>
      <c r="G72" s="34">
        <v>0</v>
      </c>
      <c r="H72" s="34">
        <v>0</v>
      </c>
      <c r="I72" s="16">
        <f t="shared" si="1"/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f t="shared" si="0"/>
        <v>0</v>
      </c>
      <c r="G73" s="34">
        <v>0</v>
      </c>
      <c r="H73" s="34">
        <v>0</v>
      </c>
      <c r="I73" s="16">
        <f t="shared" si="1"/>
        <v>0</v>
      </c>
      <c r="J73" s="18"/>
    </row>
    <row r="74" spans="2:10" x14ac:dyDescent="0.25">
      <c r="B74" s="12" t="s">
        <v>74</v>
      </c>
      <c r="C74" s="29"/>
      <c r="D74" s="14">
        <f>SUM(D75:D81)</f>
        <v>49668805.850000024</v>
      </c>
      <c r="E74" s="14">
        <f>SUM(E75:E81)</f>
        <v>0</v>
      </c>
      <c r="F74" s="14">
        <f t="shared" ref="F74:F81" si="2">D74+E74</f>
        <v>49668805.850000024</v>
      </c>
      <c r="G74" s="14">
        <f>SUM(G75:G81)</f>
        <v>22546694.579999998</v>
      </c>
      <c r="H74" s="14">
        <f>SUM(H75:H81)</f>
        <v>22546694.579999998</v>
      </c>
      <c r="I74" s="14">
        <f t="shared" si="1"/>
        <v>27122111.270000026</v>
      </c>
      <c r="J74" s="18"/>
    </row>
    <row r="75" spans="2:10" ht="15.75" x14ac:dyDescent="0.25">
      <c r="B75" s="20"/>
      <c r="C75" s="32" t="s">
        <v>75</v>
      </c>
      <c r="D75" s="15">
        <v>19827589.809999995</v>
      </c>
      <c r="E75" s="34">
        <v>0</v>
      </c>
      <c r="F75" s="14">
        <v>19827589.809999995</v>
      </c>
      <c r="G75" s="34">
        <v>6416648.9299999997</v>
      </c>
      <c r="H75" s="34">
        <v>6416648.9299999997</v>
      </c>
      <c r="I75" s="16">
        <f t="shared" ref="I75:I83" si="3">F75-G75</f>
        <v>13410940.879999995</v>
      </c>
      <c r="J75" s="18"/>
    </row>
    <row r="76" spans="2:10" ht="15.75" x14ac:dyDescent="0.25">
      <c r="B76" s="21"/>
      <c r="C76" s="32" t="s">
        <v>76</v>
      </c>
      <c r="D76" s="15">
        <v>29841216.040000025</v>
      </c>
      <c r="E76" s="34">
        <v>0</v>
      </c>
      <c r="F76" s="14">
        <v>29841216.040000025</v>
      </c>
      <c r="G76" s="34">
        <v>15133775.25</v>
      </c>
      <c r="H76" s="34">
        <v>15133775.25</v>
      </c>
      <c r="I76" s="16">
        <f t="shared" si="3"/>
        <v>14707440.790000025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f t="shared" si="2"/>
        <v>0</v>
      </c>
      <c r="G77" s="34">
        <v>0</v>
      </c>
      <c r="H77" s="34">
        <v>0</v>
      </c>
      <c r="I77" s="16">
        <f t="shared" si="3"/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f t="shared" si="2"/>
        <v>0</v>
      </c>
      <c r="G78" s="34">
        <v>0</v>
      </c>
      <c r="H78" s="34">
        <v>0</v>
      </c>
      <c r="I78" s="16">
        <f t="shared" si="3"/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f t="shared" si="2"/>
        <v>0</v>
      </c>
      <c r="G79" s="34">
        <v>0</v>
      </c>
      <c r="H79" s="34">
        <v>0</v>
      </c>
      <c r="I79" s="16">
        <f t="shared" si="3"/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f t="shared" si="2"/>
        <v>0</v>
      </c>
      <c r="G80" s="34">
        <v>0</v>
      </c>
      <c r="H80" s="34">
        <v>0</v>
      </c>
      <c r="I80" s="17">
        <f t="shared" si="3"/>
        <v>0</v>
      </c>
      <c r="J80" s="18"/>
    </row>
    <row r="81" spans="2:20" ht="15.75" x14ac:dyDescent="0.25">
      <c r="B81" s="22"/>
      <c r="C81" s="32" t="s">
        <v>81</v>
      </c>
      <c r="D81" s="34">
        <v>0</v>
      </c>
      <c r="E81" s="34">
        <v>0</v>
      </c>
      <c r="F81" s="14">
        <f t="shared" si="2"/>
        <v>0</v>
      </c>
      <c r="G81" s="34">
        <v>996270.4</v>
      </c>
      <c r="H81" s="34">
        <v>996270.4</v>
      </c>
      <c r="I81" s="16">
        <f t="shared" si="3"/>
        <v>-996270.4</v>
      </c>
      <c r="J81" s="18"/>
    </row>
    <row r="82" spans="2:20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20" x14ac:dyDescent="0.25">
      <c r="B83" s="49" t="s">
        <v>82</v>
      </c>
      <c r="C83" s="50"/>
      <c r="D83" s="13">
        <f>D10+D18+D28+D38+D48+D58+D62+D70+D74</f>
        <v>2426508057.4199986</v>
      </c>
      <c r="E83" s="13">
        <f>E10+E18+E28+E38+E48+E58+E62+E70+E74</f>
        <v>0</v>
      </c>
      <c r="F83" s="13">
        <f>D83+E83</f>
        <v>2426508057.4199986</v>
      </c>
      <c r="G83" s="13">
        <f>G10+G18+G28+G38+G48+G58+G62+G70+G74</f>
        <v>531067388.31999975</v>
      </c>
      <c r="H83" s="13">
        <f>H10+H18+H28+H38+H48+H58+H62+H70+H74</f>
        <v>527318256.67999989</v>
      </c>
      <c r="I83" s="13">
        <f t="shared" si="3"/>
        <v>1895440669.099999</v>
      </c>
      <c r="J83" s="18"/>
    </row>
    <row r="84" spans="2:20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L84"/>
      <c r="M84"/>
      <c r="N84"/>
      <c r="O84"/>
      <c r="P84"/>
      <c r="Q84"/>
      <c r="R84"/>
      <c r="S84"/>
      <c r="T84"/>
    </row>
    <row r="85" spans="2:20" s="18" customFormat="1" x14ac:dyDescent="0.25">
      <c r="L85"/>
      <c r="M85"/>
      <c r="N85"/>
      <c r="O85"/>
      <c r="P85"/>
      <c r="Q85"/>
      <c r="R85"/>
      <c r="S85"/>
      <c r="T85"/>
    </row>
    <row r="86" spans="2:20" s="18" customFormat="1" hidden="1" x14ac:dyDescent="0.25">
      <c r="L86"/>
      <c r="M86"/>
      <c r="N86"/>
      <c r="O86"/>
      <c r="P86"/>
      <c r="Q86"/>
      <c r="R86"/>
      <c r="S86"/>
      <c r="T86"/>
    </row>
    <row r="87" spans="2:20" s="18" customFormat="1" hidden="1" x14ac:dyDescent="0.25">
      <c r="L87"/>
      <c r="M87"/>
      <c r="N87"/>
      <c r="O87"/>
      <c r="P87"/>
      <c r="Q87"/>
      <c r="R87"/>
      <c r="S87"/>
      <c r="T87"/>
    </row>
    <row r="88" spans="2:20" s="18" customFormat="1" hidden="1" x14ac:dyDescent="0.25">
      <c r="L88"/>
      <c r="M88"/>
      <c r="N88"/>
      <c r="O88"/>
      <c r="P88"/>
      <c r="Q88"/>
      <c r="R88"/>
      <c r="S88"/>
      <c r="T88"/>
    </row>
    <row r="89" spans="2:20" s="18" customFormat="1" hidden="1" x14ac:dyDescent="0.25">
      <c r="N89"/>
      <c r="O89"/>
      <c r="P89"/>
      <c r="Q89"/>
      <c r="R89"/>
      <c r="S89"/>
      <c r="T89"/>
    </row>
    <row r="90" spans="2:20" s="18" customFormat="1" hidden="1" x14ac:dyDescent="0.25">
      <c r="N90"/>
      <c r="O90"/>
      <c r="P90"/>
      <c r="Q90"/>
      <c r="R90"/>
      <c r="S90"/>
      <c r="T90"/>
    </row>
    <row r="106" spans="14:20" hidden="1" x14ac:dyDescent="0.25">
      <c r="N106" s="18"/>
      <c r="O106" s="18"/>
      <c r="P106" s="18"/>
      <c r="Q106" s="18"/>
      <c r="R106" s="18"/>
      <c r="S106" s="18"/>
      <c r="T106" s="18"/>
    </row>
    <row r="107" spans="14:20" hidden="1" x14ac:dyDescent="0.25">
      <c r="N107" s="18"/>
      <c r="O107" s="18"/>
      <c r="P107" s="18"/>
      <c r="Q107" s="18"/>
      <c r="R107" s="18"/>
      <c r="S107" s="18"/>
      <c r="T107" s="18"/>
    </row>
    <row r="108" spans="14:20" hidden="1" x14ac:dyDescent="0.25">
      <c r="N108" s="18"/>
      <c r="O108" s="18"/>
      <c r="P108" s="18"/>
      <c r="Q108" s="18"/>
      <c r="R108" s="18"/>
      <c r="S108" s="18"/>
      <c r="T108" s="18"/>
    </row>
    <row r="109" spans="14:20" hidden="1" x14ac:dyDescent="0.25">
      <c r="N109" s="18"/>
      <c r="O109" s="18"/>
      <c r="P109" s="18"/>
      <c r="Q109" s="18"/>
      <c r="R109" s="18"/>
      <c r="S109" s="18"/>
      <c r="T109" s="18"/>
    </row>
    <row r="110" spans="14:20" hidden="1" x14ac:dyDescent="0.25">
      <c r="N110" s="18"/>
      <c r="O110" s="18"/>
      <c r="P110" s="18"/>
      <c r="Q110" s="18"/>
      <c r="R110" s="18"/>
      <c r="S110" s="18"/>
      <c r="T110" s="18"/>
    </row>
    <row r="111" spans="14:20" hidden="1" x14ac:dyDescent="0.25">
      <c r="N111" s="18"/>
      <c r="O111" s="18"/>
      <c r="P111" s="18"/>
      <c r="Q111" s="18"/>
      <c r="R111" s="18"/>
      <c r="S111" s="18"/>
      <c r="T111" s="18"/>
    </row>
    <row r="112" spans="14:20" hidden="1" x14ac:dyDescent="0.25">
      <c r="N112" s="18"/>
      <c r="O112" s="18"/>
      <c r="P112" s="18"/>
      <c r="Q112" s="18"/>
      <c r="R112" s="18"/>
      <c r="S112" s="18"/>
      <c r="T112" s="18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1:E17 D19:E27 D29:E37 D39:E47 D49:E57 D59:E61 G56:H57 G49:H54">
    <cfRule type="cellIs" dxfId="4" priority="3" stopIfTrue="1" operator="equal">
      <formula>0</formula>
    </cfRule>
  </conditionalFormatting>
  <conditionalFormatting sqref="D63:E69 D71:E73 D75:E81">
    <cfRule type="cellIs" dxfId="3" priority="10" stopIfTrue="1" operator="equal">
      <formula>0</formula>
    </cfRule>
  </conditionalFormatting>
  <conditionalFormatting sqref="G11:H17 G19:H27 G29:H37 G39:H47 G59:H61 G75:H81">
    <cfRule type="cellIs" dxfId="2" priority="2" stopIfTrue="1" operator="equal">
      <formula>0</formula>
    </cfRule>
  </conditionalFormatting>
  <conditionalFormatting sqref="G63:H69 G71:H73">
    <cfRule type="cellIs" dxfId="1" priority="4" stopIfTrue="1" operator="equal">
      <formula>0</formula>
    </cfRule>
  </conditionalFormatting>
  <conditionalFormatting sqref="G55:H55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75:E81 G71:H73 G19:H27 D39:E47 D29:E37 G59:H61 D11:E17 G75:H81 G29:H37 G63:H69 D59:E61 D63:E69 G39:H47 D19:E27 D71:E73 D49:E57 G11:H17 G56:H57 G49:H54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2023-05-15T20:08:25Z</cp:lastPrinted>
  <dcterms:created xsi:type="dcterms:W3CDTF">2020-06-04T23:09:27Z</dcterms:created>
  <dcterms:modified xsi:type="dcterms:W3CDTF">2023-05-15T20:08:32Z</dcterms:modified>
</cp:coreProperties>
</file>