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jazmin.ortiz\Downloads\"/>
    </mc:Choice>
  </mc:AlternateContent>
  <bookViews>
    <workbookView xWindow="0" yWindow="0" windowWidth="20490" windowHeight="7530" activeTab="3"/>
  </bookViews>
  <sheets>
    <sheet name="MARZO 2016" sheetId="3" r:id="rId1"/>
    <sheet name="ABRIL 2016" sheetId="4" r:id="rId2"/>
    <sheet name="MAYO 2016 " sheetId="5" r:id="rId3"/>
    <sheet name="JUNIO 2016 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6" l="1"/>
  <c r="B49" i="6" s="1"/>
  <c r="F49" i="6" s="1"/>
  <c r="F47" i="6"/>
  <c r="F46" i="6"/>
  <c r="F45" i="6"/>
  <c r="F44" i="6"/>
  <c r="F43" i="6"/>
  <c r="F42" i="6"/>
  <c r="F41" i="6"/>
  <c r="E39" i="6"/>
  <c r="E49" i="6" s="1"/>
  <c r="B39" i="6"/>
  <c r="C39" i="6" s="1"/>
  <c r="C49" i="6" s="1"/>
  <c r="F38" i="6"/>
  <c r="D38" i="6"/>
  <c r="C38" i="6"/>
  <c r="F37" i="6"/>
  <c r="F36" i="6"/>
  <c r="D36" i="6"/>
  <c r="C36" i="6"/>
  <c r="F35" i="6"/>
  <c r="D35" i="6"/>
  <c r="C35" i="6"/>
  <c r="F34" i="6"/>
  <c r="D34" i="6"/>
  <c r="C34" i="6"/>
  <c r="F33" i="6"/>
  <c r="D33" i="6"/>
  <c r="C33" i="6"/>
  <c r="F32" i="6"/>
  <c r="D32" i="6"/>
  <c r="C32" i="6"/>
  <c r="F31" i="6"/>
  <c r="D31" i="6"/>
  <c r="C31" i="6"/>
  <c r="F30" i="6"/>
  <c r="D30" i="6"/>
  <c r="C30" i="6"/>
  <c r="F29" i="6"/>
  <c r="D29" i="6"/>
  <c r="C29" i="6"/>
  <c r="F28" i="6"/>
  <c r="D28" i="6"/>
  <c r="C28" i="6"/>
  <c r="F27" i="6"/>
  <c r="D27" i="6"/>
  <c r="C27" i="6"/>
  <c r="F26" i="6"/>
  <c r="D26" i="6"/>
  <c r="C26" i="6"/>
  <c r="F25" i="6"/>
  <c r="D25" i="6"/>
  <c r="C25" i="6"/>
  <c r="F24" i="6"/>
  <c r="D24" i="6"/>
  <c r="C24" i="6"/>
  <c r="F23" i="6"/>
  <c r="D23" i="6"/>
  <c r="C23" i="6"/>
  <c r="F22" i="6"/>
  <c r="D22" i="6"/>
  <c r="C22" i="6"/>
  <c r="F21" i="6"/>
  <c r="F20" i="6"/>
  <c r="D20" i="6"/>
  <c r="C20" i="6"/>
  <c r="F19" i="6"/>
  <c r="D19" i="6"/>
  <c r="D39" i="6" s="1"/>
  <c r="D49" i="6" s="1"/>
  <c r="C19" i="6"/>
  <c r="F18" i="6"/>
  <c r="D18" i="6"/>
  <c r="C18" i="6"/>
  <c r="E15" i="6"/>
  <c r="B15" i="6"/>
  <c r="F14" i="6"/>
  <c r="F13" i="6"/>
  <c r="D13" i="6"/>
  <c r="C13" i="6"/>
  <c r="F12" i="6"/>
  <c r="D12" i="6"/>
  <c r="C12" i="6"/>
  <c r="F11" i="6"/>
  <c r="F10" i="6"/>
  <c r="D10" i="6"/>
  <c r="C10" i="6"/>
  <c r="F9" i="6"/>
  <c r="F8" i="6"/>
  <c r="D8" i="6"/>
  <c r="C8" i="6"/>
  <c r="F7" i="6"/>
  <c r="F6" i="6"/>
  <c r="F15" i="6" s="1"/>
  <c r="D6" i="6"/>
  <c r="D15" i="6" s="1"/>
  <c r="C6" i="6"/>
  <c r="C15" i="6" s="1"/>
  <c r="F39" i="6" l="1"/>
  <c r="F48" i="6"/>
  <c r="B46" i="5"/>
  <c r="B47" i="5" s="1"/>
  <c r="F45" i="5"/>
  <c r="F44" i="5"/>
  <c r="F43" i="5"/>
  <c r="F42" i="5"/>
  <c r="F41" i="5"/>
  <c r="F40" i="5"/>
  <c r="F39" i="5"/>
  <c r="E37" i="5"/>
  <c r="E47" i="5" s="1"/>
  <c r="B37" i="5"/>
  <c r="F37" i="5" s="1"/>
  <c r="F36" i="5"/>
  <c r="F35" i="5"/>
  <c r="D35" i="5"/>
  <c r="C35" i="5"/>
  <c r="F34" i="5"/>
  <c r="D34" i="5"/>
  <c r="C34" i="5"/>
  <c r="F33" i="5"/>
  <c r="D33" i="5"/>
  <c r="C33" i="5"/>
  <c r="F32" i="5"/>
  <c r="D32" i="5"/>
  <c r="C32" i="5"/>
  <c r="F31" i="5"/>
  <c r="D31" i="5"/>
  <c r="C31" i="5"/>
  <c r="F30" i="5"/>
  <c r="D30" i="5"/>
  <c r="C30" i="5"/>
  <c r="F29" i="5"/>
  <c r="D29" i="5"/>
  <c r="C29" i="5"/>
  <c r="F28" i="5"/>
  <c r="D28" i="5"/>
  <c r="C28" i="5"/>
  <c r="F27" i="5"/>
  <c r="D27" i="5"/>
  <c r="C27" i="5"/>
  <c r="F26" i="5"/>
  <c r="D26" i="5"/>
  <c r="C26" i="5"/>
  <c r="F25" i="5"/>
  <c r="D25" i="5"/>
  <c r="C25" i="5"/>
  <c r="F24" i="5"/>
  <c r="D24" i="5"/>
  <c r="C24" i="5"/>
  <c r="F23" i="5"/>
  <c r="D23" i="5"/>
  <c r="C23" i="5"/>
  <c r="F22" i="5"/>
  <c r="D22" i="5"/>
  <c r="C22" i="5"/>
  <c r="F21" i="5"/>
  <c r="F20" i="5"/>
  <c r="D20" i="5"/>
  <c r="C20" i="5"/>
  <c r="F19" i="5"/>
  <c r="D19" i="5"/>
  <c r="C19" i="5"/>
  <c r="F18" i="5"/>
  <c r="D18" i="5"/>
  <c r="D37" i="5" s="1"/>
  <c r="C18" i="5"/>
  <c r="E15" i="5"/>
  <c r="B15" i="5"/>
  <c r="F14" i="5"/>
  <c r="F13" i="5"/>
  <c r="D13" i="5"/>
  <c r="C13" i="5"/>
  <c r="F12" i="5"/>
  <c r="D12" i="5"/>
  <c r="C12" i="5"/>
  <c r="F11" i="5"/>
  <c r="F10" i="5"/>
  <c r="D10" i="5"/>
  <c r="C10" i="5"/>
  <c r="F9" i="5"/>
  <c r="F8" i="5"/>
  <c r="D8" i="5"/>
  <c r="C8" i="5"/>
  <c r="F7" i="5"/>
  <c r="F6" i="5"/>
  <c r="F15" i="5" s="1"/>
  <c r="D6" i="5"/>
  <c r="D15" i="5" s="1"/>
  <c r="C6" i="5"/>
  <c r="C15" i="5" s="1"/>
  <c r="O34" i="3"/>
  <c r="N34" i="3"/>
  <c r="M34" i="3"/>
  <c r="L34" i="3"/>
  <c r="K34" i="3"/>
  <c r="J34" i="3"/>
  <c r="I34" i="3"/>
  <c r="O34" i="4"/>
  <c r="N34" i="4"/>
  <c r="M34" i="4"/>
  <c r="L34" i="4"/>
  <c r="K34" i="4"/>
  <c r="J34" i="4"/>
  <c r="I34" i="4"/>
  <c r="D47" i="5" l="1"/>
  <c r="C37" i="5"/>
  <c r="C47" i="5" s="1"/>
  <c r="F46" i="5"/>
  <c r="F47" i="5" s="1"/>
  <c r="B46" i="3"/>
  <c r="F45" i="3"/>
  <c r="F44" i="3"/>
  <c r="F43" i="3"/>
  <c r="F42" i="3"/>
  <c r="F41" i="3"/>
  <c r="F40" i="3"/>
  <c r="F39" i="3"/>
  <c r="F38" i="3"/>
  <c r="F37" i="3"/>
  <c r="F36" i="3"/>
  <c r="F35" i="3"/>
  <c r="F34" i="3"/>
  <c r="E32" i="3"/>
  <c r="B32" i="3"/>
  <c r="C32" i="3" s="1"/>
  <c r="F31" i="3"/>
  <c r="F30" i="3"/>
  <c r="D30" i="3"/>
  <c r="C30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C24" i="3"/>
  <c r="F23" i="3"/>
  <c r="D23" i="3"/>
  <c r="C23" i="3"/>
  <c r="F22" i="3"/>
  <c r="D22" i="3"/>
  <c r="C22" i="3"/>
  <c r="F21" i="3"/>
  <c r="D21" i="3"/>
  <c r="C21" i="3"/>
  <c r="F20" i="3"/>
  <c r="D20" i="3"/>
  <c r="C20" i="3"/>
  <c r="F19" i="3"/>
  <c r="D19" i="3"/>
  <c r="C19" i="3"/>
  <c r="E16" i="3"/>
  <c r="E47" i="3" s="1"/>
  <c r="B16" i="3"/>
  <c r="F15" i="3"/>
  <c r="F14" i="3"/>
  <c r="D14" i="3"/>
  <c r="C14" i="3"/>
  <c r="F13" i="3"/>
  <c r="D13" i="3"/>
  <c r="C13" i="3"/>
  <c r="F12" i="3"/>
  <c r="F11" i="3"/>
  <c r="D11" i="3"/>
  <c r="D16" i="3" s="1"/>
  <c r="C11" i="3"/>
  <c r="F10" i="3"/>
  <c r="D10" i="3"/>
  <c r="C10" i="3"/>
  <c r="F9" i="3"/>
  <c r="F8" i="3"/>
  <c r="D8" i="3"/>
  <c r="C8" i="3"/>
  <c r="F7" i="3"/>
  <c r="F6" i="3"/>
  <c r="D6" i="3"/>
  <c r="C6" i="3"/>
  <c r="C16" i="3" s="1"/>
  <c r="B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E31" i="4"/>
  <c r="B31" i="4"/>
  <c r="C31" i="4" s="1"/>
  <c r="F30" i="4"/>
  <c r="F29" i="4"/>
  <c r="D29" i="4"/>
  <c r="C29" i="4"/>
  <c r="F28" i="4"/>
  <c r="D28" i="4"/>
  <c r="C28" i="4"/>
  <c r="F27" i="4"/>
  <c r="D27" i="4"/>
  <c r="C27" i="4"/>
  <c r="F26" i="4"/>
  <c r="D26" i="4"/>
  <c r="C26" i="4"/>
  <c r="F25" i="4"/>
  <c r="D25" i="4"/>
  <c r="C25" i="4"/>
  <c r="F24" i="4"/>
  <c r="D24" i="4"/>
  <c r="C24" i="4"/>
  <c r="F23" i="4"/>
  <c r="D23" i="4"/>
  <c r="C23" i="4"/>
  <c r="F22" i="4"/>
  <c r="D22" i="4"/>
  <c r="C22" i="4"/>
  <c r="F21" i="4"/>
  <c r="D21" i="4"/>
  <c r="C21" i="4"/>
  <c r="F20" i="4"/>
  <c r="D20" i="4"/>
  <c r="C20" i="4"/>
  <c r="F19" i="4"/>
  <c r="D19" i="4"/>
  <c r="C19" i="4"/>
  <c r="F18" i="4"/>
  <c r="D18" i="4"/>
  <c r="C18" i="4"/>
  <c r="E15" i="4"/>
  <c r="B15" i="4"/>
  <c r="F14" i="4"/>
  <c r="F13" i="4"/>
  <c r="D13" i="4"/>
  <c r="C13" i="4"/>
  <c r="F12" i="4"/>
  <c r="D12" i="4"/>
  <c r="C12" i="4"/>
  <c r="F11" i="4"/>
  <c r="F10" i="4"/>
  <c r="D10" i="4"/>
  <c r="C10" i="4"/>
  <c r="F9" i="4"/>
  <c r="F8" i="4"/>
  <c r="D8" i="4"/>
  <c r="C8" i="4"/>
  <c r="F7" i="4"/>
  <c r="F6" i="4"/>
  <c r="F15" i="4" s="1"/>
  <c r="D6" i="4"/>
  <c r="C6" i="4"/>
  <c r="C15" i="4" s="1"/>
  <c r="D32" i="3" l="1"/>
  <c r="D47" i="3" s="1"/>
  <c r="C47" i="3"/>
  <c r="D31" i="4"/>
  <c r="F16" i="3"/>
  <c r="D15" i="4"/>
  <c r="E53" i="4"/>
  <c r="B53" i="4"/>
  <c r="B47" i="3"/>
  <c r="F32" i="3"/>
  <c r="F46" i="3"/>
  <c r="D53" i="4"/>
  <c r="C53" i="4"/>
  <c r="F31" i="4"/>
  <c r="F52" i="4"/>
  <c r="F53" i="4" s="1"/>
  <c r="F47" i="3" l="1"/>
</calcChain>
</file>

<file path=xl/sharedStrings.xml><?xml version="1.0" encoding="utf-8"?>
<sst xmlns="http://schemas.openxmlformats.org/spreadsheetml/2006/main" count="308" uniqueCount="111">
  <si>
    <t>TRANSPORTACION DE AGUA POT. EN PIPAS</t>
  </si>
  <si>
    <t xml:space="preserve"> </t>
  </si>
  <si>
    <t xml:space="preserve">                                                                            RELACION DE VIAJES POR COLONIA DEL 01 AL 30  DE  ABRIL  2016.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</si>
  <si>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</si>
  <si>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</si>
  <si>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</si>
  <si>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</si>
  <si>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</si>
  <si>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</si>
  <si>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</si>
  <si>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</si>
  <si>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</si>
  <si>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</si>
  <si>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MANANTIAL</t>
  </si>
  <si>
    <t>EL SAUZ</t>
  </si>
  <si>
    <t>EL TAPATIO</t>
  </si>
  <si>
    <t>GPE. EJIDAL 3RA SECCION</t>
  </si>
  <si>
    <t>LAS POMAS</t>
  </si>
  <si>
    <t>LINDEROS DE SAN JUAN</t>
  </si>
  <si>
    <t>LOS PUESTOS</t>
  </si>
  <si>
    <t>SAN SEBASTIANITO</t>
  </si>
  <si>
    <t>ZALATE</t>
  </si>
  <si>
    <t>TOTAL:</t>
  </si>
  <si>
    <t>EL TAJO</t>
  </si>
  <si>
    <t>EX- HDAS DEL 4</t>
  </si>
  <si>
    <t>EL TEMPIZQUE</t>
  </si>
  <si>
    <t>HDA.  DE VIDRIO</t>
  </si>
  <si>
    <t>FRANCISCI I MADERO</t>
  </si>
  <si>
    <t>LA ARENA</t>
  </si>
  <si>
    <t>LAS LIEBRES</t>
  </si>
  <si>
    <t>LIEBRES 2DA. SECCIÓN</t>
  </si>
  <si>
    <t>LIEBRES 3RA. SECCIÓN</t>
  </si>
  <si>
    <t>LOMAS DEL 4</t>
  </si>
  <si>
    <t>PORTILLO BLANCO</t>
  </si>
  <si>
    <t>SENTIMIENTO DE LA NACIÓN</t>
  </si>
  <si>
    <t>VALLE DE LA MISERICORDIA</t>
  </si>
  <si>
    <t>OTROS APOYOS</t>
  </si>
  <si>
    <t>APOYOS</t>
  </si>
  <si>
    <t>ALFREDO BARBA (SIAPA)</t>
  </si>
  <si>
    <t>CABECERA MUNICIAP (SIAPA)</t>
  </si>
  <si>
    <t>EL ORGANO (SIAPA)</t>
  </si>
  <si>
    <t>EL TAPATIO 2DA. SECCIÓN (SIAPA)</t>
  </si>
  <si>
    <t>EL VERGEL (SIAPA)</t>
  </si>
  <si>
    <t>FRACCIONAMIENTO REVOLUCIÓN (SIAPA)</t>
  </si>
  <si>
    <t>JARDINES DE SAN MARTIN (SIAPA)</t>
  </si>
  <si>
    <t>LA INDIGENA (SIAPA)</t>
  </si>
  <si>
    <t>LOMAS DE TLAQUEPAQUE (SIAPA)</t>
  </si>
  <si>
    <t>MERCADO JUAREZ</t>
  </si>
  <si>
    <t>MIRAVALLE (SIAPA)</t>
  </si>
  <si>
    <t>MICAELITA (SIAPA)</t>
  </si>
  <si>
    <t>EL RASTRO</t>
  </si>
  <si>
    <t>TOLUQUILLA (SIAPA)</t>
  </si>
  <si>
    <t>SUTAJ</t>
  </si>
  <si>
    <t>ESCUELAS</t>
  </si>
  <si>
    <t>TOLUQUILLA</t>
  </si>
  <si>
    <t>CEMENTERIO</t>
  </si>
  <si>
    <t>TOTAL</t>
  </si>
  <si>
    <t>GRAN TOTAL:</t>
  </si>
  <si>
    <t xml:space="preserve">                                                                            RELACION DE VIAJES POR COLONIA DEL 16 AL 31  DE  MARZO  2016.</t>
  </si>
  <si>
    <t>LIEBRES 2 (NUEVA COLONIA).</t>
  </si>
  <si>
    <t>E. ZAPATA</t>
  </si>
  <si>
    <t>LOMAS DE TLAQUEPAQUE</t>
  </si>
  <si>
    <t>SOLIDARIDAD</t>
  </si>
  <si>
    <t>SAN MARTIN (JUDEA EN VIVO)</t>
  </si>
  <si>
    <t>LOPEZ COTILLA</t>
  </si>
  <si>
    <t>MIRAVALLE</t>
  </si>
  <si>
    <t>UNIDAD VALENTIN GOMEZ FARIAS</t>
  </si>
  <si>
    <t>SAN PEDRITO</t>
  </si>
  <si>
    <t>COMO GASTO DE COMBUSTIBLE Y DIAS ACTIVOS E INACTIVOS DE LAS UNIDADES.</t>
  </si>
  <si>
    <t>ECO.</t>
  </si>
  <si>
    <t xml:space="preserve">DIAS </t>
  </si>
  <si>
    <t xml:space="preserve">DIAS DE </t>
  </si>
  <si>
    <t>DIESEL</t>
  </si>
  <si>
    <t>GASOLINA</t>
  </si>
  <si>
    <t>GAS</t>
  </si>
  <si>
    <t>ACTIVOS</t>
  </si>
  <si>
    <t>INACTIVOS</t>
  </si>
  <si>
    <t>APOYO</t>
  </si>
  <si>
    <t>LITROS</t>
  </si>
  <si>
    <t>L.P.</t>
  </si>
  <si>
    <t xml:space="preserve">Nota: Se laboro en promedio con 7 a 9 pipas diarias, cubriendo un 70% de servicios, dejando un 30% </t>
  </si>
  <si>
    <t>de rezago en las colonias. Esto debido a falta de parque vehicular.</t>
  </si>
  <si>
    <t xml:space="preserve">Se apoyo con 73 viajes de agua a 13 colonias del SIAPA debido a falla en la Red. </t>
  </si>
  <si>
    <t>Se atendieron 113 reportes ciudadanos.</t>
  </si>
  <si>
    <t xml:space="preserve">A partir del dia 23 de marzo empazamos a brindar el servicio a La Col. Liebres 2 a 50 nuevos domicilios que no estaban   </t>
  </si>
  <si>
    <t>en el padron de Usuarios.</t>
  </si>
  <si>
    <t xml:space="preserve">Se apoyo con 10 viajes al evento de la "Judea en Vivo"  en San Martin de Las Flores ,para riego del Periferico. </t>
  </si>
  <si>
    <t xml:space="preserve">Se mando una pipa el  sábado 26 de marzo en apoyo al SIAPA  donde etuvo de guardia en el llenadero de San Pedrito,   </t>
  </si>
  <si>
    <t>donde solo se necesito  un viaje y se mandaron 2 pipas al mercado Juarez de Zona Centro.</t>
  </si>
  <si>
    <t>Se atendieron 50 reportes ciudadanos.</t>
  </si>
  <si>
    <t xml:space="preserve">                                                                            RELACION DE VIAJES POR COLONIA DEL 01 AL 31  DE  MAYO  2016.</t>
  </si>
  <si>
    <t>EMILIANO ZAPATA</t>
  </si>
  <si>
    <t>EL VERDE</t>
  </si>
  <si>
    <t>NUEVA STA. MARIA</t>
  </si>
  <si>
    <t>STA. MA TEQUEPEXPAN</t>
  </si>
  <si>
    <t>CANAL 58</t>
  </si>
  <si>
    <t>TEMPLO DE LA NUEVA STA. MA.</t>
  </si>
  <si>
    <t>FRACCIONAMIENTO TERRALTA</t>
  </si>
  <si>
    <t xml:space="preserve">MIRAVALLE </t>
  </si>
  <si>
    <t>Se atendieron 90 reportes ciudadanos.</t>
  </si>
  <si>
    <t xml:space="preserve">                                                                            RELACION DE VIAJES POR COLONIA DEL 01 AL 30  DE  JUNIO  2016.</t>
  </si>
  <si>
    <t xml:space="preserve">BOSQUES DEL CLUB </t>
  </si>
  <si>
    <t>EL MANTE</t>
  </si>
  <si>
    <t>LA CALERILLA</t>
  </si>
  <si>
    <t>TATEPOSCO</t>
  </si>
  <si>
    <t>SAN MARTIN</t>
  </si>
  <si>
    <t>MICAELITA</t>
  </si>
  <si>
    <t>SANTA ANITA</t>
  </si>
  <si>
    <t>Se atendieron 70 reportes ciudadanos.</t>
  </si>
  <si>
    <t xml:space="preserve">Se  trabajo los sábados 04,11,18 y domingo 05 en apoyo con 08 vehiculos (pipa)  </t>
  </si>
  <si>
    <t xml:space="preserve"> a las colonias el zalateLinderos de San Juan y Manantial, con un total de 53 viajes.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</si>
</sst>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5" fillId="5" borderId="12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center"/>
    </xf>
    <xf numFmtId="4" fontId="2" fillId="5" borderId="1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4" fontId="2" fillId="6" borderId="1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4" fontId="2" fillId="5" borderId="11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7" xfId="0" applyFont="1" applyFill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2" fillId="7" borderId="14" xfId="0" applyFont="1" applyFill="1" applyBorder="1" applyAlignment="1">
      <alignment horizontal="center"/>
    </xf>
    <xf numFmtId="4" fontId="2" fillId="7" borderId="16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4" fontId="2" fillId="7" borderId="14" xfId="0" applyNumberFormat="1" applyFont="1" applyFill="1" applyBorder="1" applyAlignment="1">
      <alignment horizontal="center"/>
    </xf>
    <xf numFmtId="0" fontId="5" fillId="5" borderId="26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P5" sqref="P5"/>
    </sheetView>
  </sheetViews>
  <sheetFormatPr baseColWidth="10"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</row>
    <row r="2" spans="1:15" ht="15.75" thickBot="1" x14ac:dyDescent="0.3">
      <c r="A2" s="2" t="s">
        <v>1</v>
      </c>
      <c r="B2" s="2"/>
      <c r="C2" s="2"/>
      <c r="D2" s="2"/>
      <c r="E2" s="2"/>
      <c r="F2" s="2"/>
      <c r="H2" s="58" t="s">
        <v>68</v>
      </c>
      <c r="I2" s="58"/>
      <c r="J2" s="58"/>
      <c r="K2" s="58"/>
      <c r="L2" s="58"/>
      <c r="M2" s="58"/>
      <c r="N2" s="58"/>
      <c r="O2" s="58" t="s">
        <v>1</v>
      </c>
    </row>
    <row r="3" spans="1:15" ht="15.75" thickBot="1" x14ac:dyDescent="0.3">
      <c r="A3" s="3" t="s">
        <v>58</v>
      </c>
      <c r="B3" s="4"/>
      <c r="C3" s="4"/>
      <c r="D3" s="4"/>
      <c r="E3" s="4"/>
      <c r="F3" s="5"/>
      <c r="H3" s="58"/>
      <c r="I3" s="58"/>
      <c r="J3" s="58"/>
      <c r="K3" s="58"/>
      <c r="L3" s="58"/>
      <c r="M3" s="58"/>
      <c r="N3" s="58"/>
      <c r="O3" s="58"/>
    </row>
    <row r="4" spans="1:15" ht="15.75" thickBot="1" x14ac:dyDescent="0.3">
      <c r="A4" s="6" t="s">
        <v>3</v>
      </c>
      <c r="B4" s="7" t="s">
        <v>4</v>
      </c>
      <c r="C4" s="8" t="s">
        <v>5</v>
      </c>
      <c r="D4" s="9"/>
      <c r="E4" s="10"/>
      <c r="F4" s="11" t="s">
        <v>6</v>
      </c>
      <c r="H4" s="59" t="s">
        <v>69</v>
      </c>
      <c r="I4" s="59" t="s">
        <v>70</v>
      </c>
      <c r="J4" s="60"/>
      <c r="K4" s="60" t="s">
        <v>71</v>
      </c>
      <c r="L4" s="61" t="s">
        <v>72</v>
      </c>
      <c r="M4" s="61" t="s">
        <v>73</v>
      </c>
      <c r="N4" s="62" t="s">
        <v>74</v>
      </c>
      <c r="O4" s="59" t="s">
        <v>8</v>
      </c>
    </row>
    <row r="5" spans="1:15" ht="15.75" thickBot="1" x14ac:dyDescent="0.3">
      <c r="A5" s="12" t="s">
        <v>7</v>
      </c>
      <c r="B5" s="13" t="s">
        <v>8</v>
      </c>
      <c r="C5" s="14" t="s">
        <v>9</v>
      </c>
      <c r="D5" s="14" t="s">
        <v>10</v>
      </c>
      <c r="E5" s="14" t="s">
        <v>11</v>
      </c>
      <c r="F5" s="15" t="s">
        <v>12</v>
      </c>
      <c r="H5" s="63"/>
      <c r="I5" s="64" t="s">
        <v>75</v>
      </c>
      <c r="J5" s="2" t="s">
        <v>76</v>
      </c>
      <c r="K5" s="2" t="s">
        <v>77</v>
      </c>
      <c r="L5" s="61" t="s">
        <v>78</v>
      </c>
      <c r="M5" s="61" t="s">
        <v>78</v>
      </c>
      <c r="N5" s="65" t="s">
        <v>79</v>
      </c>
      <c r="O5" s="64"/>
    </row>
    <row r="6" spans="1:15" ht="15.75" x14ac:dyDescent="0.25">
      <c r="A6" s="16" t="s">
        <v>13</v>
      </c>
      <c r="B6" s="17">
        <v>59</v>
      </c>
      <c r="C6" s="18">
        <f>B6*4</f>
        <v>236</v>
      </c>
      <c r="D6" s="19">
        <f>B6*3</f>
        <v>177</v>
      </c>
      <c r="E6" s="20">
        <v>8</v>
      </c>
      <c r="F6" s="21">
        <f t="shared" ref="F6:F15" si="0">B6*10000</f>
        <v>590000</v>
      </c>
      <c r="H6" s="66">
        <v>13</v>
      </c>
      <c r="I6" s="66">
        <v>20</v>
      </c>
      <c r="J6" s="66">
        <v>0</v>
      </c>
      <c r="K6" s="66">
        <v>3</v>
      </c>
      <c r="L6" s="66">
        <v>913.22900000000004</v>
      </c>
      <c r="M6" s="66">
        <v>60</v>
      </c>
      <c r="N6" s="66"/>
      <c r="O6" s="67">
        <v>98</v>
      </c>
    </row>
    <row r="7" spans="1:15" ht="15.75" x14ac:dyDescent="0.25">
      <c r="A7" s="22" t="s">
        <v>14</v>
      </c>
      <c r="B7" s="17">
        <v>134</v>
      </c>
      <c r="C7" s="18">
        <v>348</v>
      </c>
      <c r="D7" s="19">
        <v>268</v>
      </c>
      <c r="E7" s="20">
        <v>108</v>
      </c>
      <c r="F7" s="21">
        <f t="shared" si="0"/>
        <v>1340000</v>
      </c>
      <c r="H7" s="66">
        <v>17</v>
      </c>
      <c r="I7" s="66">
        <v>0</v>
      </c>
      <c r="J7" s="66">
        <v>20</v>
      </c>
      <c r="K7" s="66">
        <v>0</v>
      </c>
      <c r="L7" s="66">
        <v>0</v>
      </c>
      <c r="M7" s="66">
        <v>0</v>
      </c>
      <c r="N7" s="66"/>
      <c r="O7" s="67">
        <v>0</v>
      </c>
    </row>
    <row r="8" spans="1:15" ht="15.75" x14ac:dyDescent="0.25">
      <c r="A8" s="16" t="s">
        <v>15</v>
      </c>
      <c r="B8" s="23">
        <v>24</v>
      </c>
      <c r="C8" s="18">
        <f>B8*4</f>
        <v>96</v>
      </c>
      <c r="D8" s="24">
        <f>B8*3</f>
        <v>72</v>
      </c>
      <c r="E8" s="24">
        <v>6</v>
      </c>
      <c r="F8" s="21">
        <f t="shared" si="0"/>
        <v>240000</v>
      </c>
      <c r="H8" s="66">
        <v>58</v>
      </c>
      <c r="I8" s="66">
        <v>0</v>
      </c>
      <c r="J8" s="66">
        <v>20</v>
      </c>
      <c r="K8" s="66">
        <v>0</v>
      </c>
      <c r="L8" s="66">
        <v>0</v>
      </c>
      <c r="M8" s="66">
        <v>0</v>
      </c>
      <c r="N8" s="66"/>
      <c r="O8" s="67">
        <v>0</v>
      </c>
    </row>
    <row r="9" spans="1:15" ht="15.75" x14ac:dyDescent="0.25">
      <c r="A9" s="22" t="s">
        <v>16</v>
      </c>
      <c r="B9" s="23">
        <v>25</v>
      </c>
      <c r="C9" s="25">
        <v>83</v>
      </c>
      <c r="D9" s="20">
        <v>85</v>
      </c>
      <c r="E9" s="24">
        <v>3</v>
      </c>
      <c r="F9" s="21">
        <f t="shared" si="0"/>
        <v>250000</v>
      </c>
      <c r="H9" s="66">
        <v>59</v>
      </c>
      <c r="I9" s="66">
        <v>0</v>
      </c>
      <c r="J9" s="66">
        <v>20</v>
      </c>
      <c r="K9" s="66">
        <v>0</v>
      </c>
      <c r="L9" s="66">
        <v>0</v>
      </c>
      <c r="M9" s="66">
        <v>0</v>
      </c>
      <c r="N9" s="66"/>
      <c r="O9" s="67">
        <v>0</v>
      </c>
    </row>
    <row r="10" spans="1:15" ht="15.75" x14ac:dyDescent="0.25">
      <c r="A10" s="22" t="s">
        <v>59</v>
      </c>
      <c r="B10" s="23">
        <v>19</v>
      </c>
      <c r="C10" s="25">
        <f>B10*4</f>
        <v>76</v>
      </c>
      <c r="D10" s="19">
        <f>B10*3</f>
        <v>57</v>
      </c>
      <c r="E10" s="24">
        <v>3</v>
      </c>
      <c r="F10" s="21">
        <f t="shared" si="0"/>
        <v>190000</v>
      </c>
      <c r="H10" s="66">
        <v>60</v>
      </c>
      <c r="I10" s="66">
        <v>12</v>
      </c>
      <c r="J10" s="66">
        <v>8</v>
      </c>
      <c r="K10" s="66">
        <v>0</v>
      </c>
      <c r="L10" s="68">
        <v>334.14100000000002</v>
      </c>
      <c r="M10" s="66">
        <v>40</v>
      </c>
      <c r="N10" s="66"/>
      <c r="O10" s="67">
        <v>50</v>
      </c>
    </row>
    <row r="11" spans="1:15" ht="15.75" x14ac:dyDescent="0.25">
      <c r="A11" s="22" t="s">
        <v>17</v>
      </c>
      <c r="B11" s="23">
        <v>34</v>
      </c>
      <c r="C11" s="18">
        <f>B11*4</f>
        <v>136</v>
      </c>
      <c r="D11" s="26">
        <f>B11*3</f>
        <v>102</v>
      </c>
      <c r="E11" s="24">
        <v>5</v>
      </c>
      <c r="F11" s="21">
        <f t="shared" si="0"/>
        <v>340000</v>
      </c>
      <c r="H11" s="66">
        <v>61</v>
      </c>
      <c r="I11" s="66">
        <v>20</v>
      </c>
      <c r="J11" s="66">
        <v>0</v>
      </c>
      <c r="K11" s="66">
        <v>0</v>
      </c>
      <c r="L11" s="66">
        <v>742.12599999999998</v>
      </c>
      <c r="M11" s="66">
        <v>80</v>
      </c>
      <c r="N11" s="66"/>
      <c r="O11" s="67">
        <v>113</v>
      </c>
    </row>
    <row r="12" spans="1:15" ht="15.75" x14ac:dyDescent="0.25">
      <c r="A12" s="22" t="s">
        <v>18</v>
      </c>
      <c r="B12" s="23">
        <v>143</v>
      </c>
      <c r="C12" s="18">
        <v>336</v>
      </c>
      <c r="D12" s="24">
        <v>349</v>
      </c>
      <c r="E12" s="24">
        <v>44</v>
      </c>
      <c r="F12" s="27">
        <f t="shared" si="0"/>
        <v>1430000</v>
      </c>
      <c r="H12" s="66">
        <v>62</v>
      </c>
      <c r="I12" s="66">
        <v>0</v>
      </c>
      <c r="J12" s="66">
        <v>20</v>
      </c>
      <c r="K12" s="66">
        <v>0</v>
      </c>
      <c r="L12" s="66">
        <v>0</v>
      </c>
      <c r="M12" s="66">
        <v>0</v>
      </c>
      <c r="N12" s="66"/>
      <c r="O12" s="67">
        <v>0</v>
      </c>
    </row>
    <row r="13" spans="1:15" ht="15.75" x14ac:dyDescent="0.25">
      <c r="A13" s="22" t="s">
        <v>19</v>
      </c>
      <c r="B13" s="23">
        <v>8</v>
      </c>
      <c r="C13" s="18">
        <f>B13*4</f>
        <v>32</v>
      </c>
      <c r="D13" s="24">
        <f>B13*3</f>
        <v>24</v>
      </c>
      <c r="E13" s="24">
        <v>2</v>
      </c>
      <c r="F13" s="21">
        <f t="shared" si="0"/>
        <v>80000</v>
      </c>
      <c r="H13" s="66">
        <v>63</v>
      </c>
      <c r="I13" s="66">
        <v>0</v>
      </c>
      <c r="J13" s="66">
        <v>20</v>
      </c>
      <c r="K13" s="66">
        <v>0</v>
      </c>
      <c r="L13" s="66">
        <v>0</v>
      </c>
      <c r="M13" s="66">
        <v>0</v>
      </c>
      <c r="N13" s="66"/>
      <c r="O13" s="67">
        <v>0</v>
      </c>
    </row>
    <row r="14" spans="1:15" ht="15.75" x14ac:dyDescent="0.25">
      <c r="A14" s="22" t="s">
        <v>20</v>
      </c>
      <c r="B14" s="23">
        <v>26</v>
      </c>
      <c r="C14" s="24">
        <f>B14*4</f>
        <v>104</v>
      </c>
      <c r="D14" s="19">
        <f>B14*3</f>
        <v>78</v>
      </c>
      <c r="E14" s="24">
        <v>4</v>
      </c>
      <c r="F14" s="21">
        <f t="shared" si="0"/>
        <v>260000</v>
      </c>
      <c r="H14" s="66">
        <v>102</v>
      </c>
      <c r="I14" s="66">
        <v>0</v>
      </c>
      <c r="J14" s="66">
        <v>20</v>
      </c>
      <c r="K14" s="66">
        <v>0</v>
      </c>
      <c r="L14" s="66">
        <v>0</v>
      </c>
      <c r="M14" s="66">
        <v>0</v>
      </c>
      <c r="N14" s="66"/>
      <c r="O14" s="67">
        <v>0</v>
      </c>
    </row>
    <row r="15" spans="1:15" ht="16.5" thickBot="1" x14ac:dyDescent="0.3">
      <c r="A15" s="28" t="s">
        <v>21</v>
      </c>
      <c r="B15" s="29">
        <v>247</v>
      </c>
      <c r="C15" s="25">
        <v>533</v>
      </c>
      <c r="D15" s="30">
        <v>684</v>
      </c>
      <c r="E15" s="30">
        <v>25</v>
      </c>
      <c r="F15" s="31">
        <f t="shared" si="0"/>
        <v>2470000</v>
      </c>
      <c r="H15" s="66">
        <v>134</v>
      </c>
      <c r="I15" s="66">
        <v>0</v>
      </c>
      <c r="J15" s="66">
        <v>20</v>
      </c>
      <c r="K15" s="66">
        <v>0</v>
      </c>
      <c r="L15" s="66">
        <v>0</v>
      </c>
      <c r="M15" s="66">
        <v>0</v>
      </c>
      <c r="N15" s="66"/>
      <c r="O15" s="67">
        <v>0</v>
      </c>
    </row>
    <row r="16" spans="1:15" ht="16.5" thickBot="1" x14ac:dyDescent="0.3">
      <c r="A16" s="32" t="s">
        <v>22</v>
      </c>
      <c r="B16" s="33">
        <f>SUM(B6:B15)</f>
        <v>719</v>
      </c>
      <c r="C16" s="33">
        <f>SUM(C6:C15)</f>
        <v>1980</v>
      </c>
      <c r="D16" s="33">
        <f>SUM(D6:D15)</f>
        <v>1896</v>
      </c>
      <c r="E16" s="33">
        <f>SUM(E6:E15)</f>
        <v>208</v>
      </c>
      <c r="F16" s="34">
        <f>SUM(F6:F15)</f>
        <v>7190000</v>
      </c>
      <c r="H16" s="66">
        <v>135</v>
      </c>
      <c r="I16" s="66">
        <v>0</v>
      </c>
      <c r="J16" s="66">
        <v>20</v>
      </c>
      <c r="K16" s="66">
        <v>0</v>
      </c>
      <c r="L16" s="66">
        <v>0</v>
      </c>
      <c r="M16" s="66">
        <v>0</v>
      </c>
      <c r="N16" s="66"/>
      <c r="O16" s="67">
        <v>0</v>
      </c>
    </row>
    <row r="17" spans="1:15" ht="16.5" thickBot="1" x14ac:dyDescent="0.3">
      <c r="A17" s="35"/>
      <c r="B17" s="36" t="s">
        <v>4</v>
      </c>
      <c r="C17" s="37" t="s">
        <v>5</v>
      </c>
      <c r="D17" s="38"/>
      <c r="E17" s="39"/>
      <c r="F17" s="36" t="s">
        <v>6</v>
      </c>
      <c r="H17" s="66">
        <v>137</v>
      </c>
      <c r="I17" s="66">
        <v>12</v>
      </c>
      <c r="J17" s="66">
        <v>8</v>
      </c>
      <c r="K17" s="66">
        <v>1</v>
      </c>
      <c r="L17" s="66">
        <v>635.33500000000004</v>
      </c>
      <c r="M17" s="66">
        <v>60</v>
      </c>
      <c r="N17" s="66"/>
      <c r="O17" s="67">
        <v>58</v>
      </c>
    </row>
    <row r="18" spans="1:15" ht="16.5" thickBot="1" x14ac:dyDescent="0.3">
      <c r="A18" s="40" t="s">
        <v>7</v>
      </c>
      <c r="B18" s="41" t="s">
        <v>8</v>
      </c>
      <c r="C18" s="36" t="s">
        <v>9</v>
      </c>
      <c r="D18" s="42" t="s">
        <v>10</v>
      </c>
      <c r="E18" s="36" t="s">
        <v>11</v>
      </c>
      <c r="F18" s="41" t="s">
        <v>12</v>
      </c>
      <c r="H18" s="66">
        <v>138</v>
      </c>
      <c r="I18" s="66">
        <v>0</v>
      </c>
      <c r="J18" s="66">
        <v>20</v>
      </c>
      <c r="K18" s="66">
        <v>0</v>
      </c>
      <c r="L18" s="66">
        <v>0</v>
      </c>
      <c r="M18" s="66">
        <v>0</v>
      </c>
      <c r="N18" s="66"/>
      <c r="O18" s="67">
        <v>0</v>
      </c>
    </row>
    <row r="19" spans="1:15" ht="15.75" x14ac:dyDescent="0.25">
      <c r="A19" s="22" t="s">
        <v>23</v>
      </c>
      <c r="B19" s="23">
        <v>12</v>
      </c>
      <c r="C19" s="25">
        <f t="shared" ref="C19:C30" si="1">B19*4</f>
        <v>48</v>
      </c>
      <c r="D19" s="19">
        <f t="shared" ref="D19:D30" si="2">B19*3</f>
        <v>36</v>
      </c>
      <c r="E19" s="24">
        <v>0</v>
      </c>
      <c r="F19" s="21">
        <f t="shared" ref="F19:F32" si="3">B19*10000</f>
        <v>120000</v>
      </c>
      <c r="H19" s="66">
        <v>148</v>
      </c>
      <c r="I19" s="66">
        <v>0</v>
      </c>
      <c r="J19" s="66">
        <v>20</v>
      </c>
      <c r="K19" s="66">
        <v>0</v>
      </c>
      <c r="L19" s="66">
        <v>0</v>
      </c>
      <c r="M19" s="66">
        <v>0</v>
      </c>
      <c r="N19" s="66"/>
      <c r="O19" s="67">
        <v>0</v>
      </c>
    </row>
    <row r="20" spans="1:15" ht="15.75" x14ac:dyDescent="0.25">
      <c r="A20" s="22" t="s">
        <v>24</v>
      </c>
      <c r="B20" s="23">
        <v>25</v>
      </c>
      <c r="C20" s="25">
        <f t="shared" si="1"/>
        <v>100</v>
      </c>
      <c r="D20" s="19">
        <f t="shared" si="2"/>
        <v>75</v>
      </c>
      <c r="E20" s="24">
        <v>5</v>
      </c>
      <c r="F20" s="21">
        <f t="shared" si="3"/>
        <v>250000</v>
      </c>
      <c r="H20" s="66">
        <v>149</v>
      </c>
      <c r="I20" s="66">
        <v>0</v>
      </c>
      <c r="J20" s="66">
        <v>20</v>
      </c>
      <c r="K20" s="66">
        <v>0</v>
      </c>
      <c r="L20" s="66">
        <v>0</v>
      </c>
      <c r="M20" s="66">
        <v>0</v>
      </c>
      <c r="N20" s="66"/>
      <c r="O20" s="67">
        <v>0</v>
      </c>
    </row>
    <row r="21" spans="1:15" ht="15.75" x14ac:dyDescent="0.25">
      <c r="A21" s="22" t="s">
        <v>25</v>
      </c>
      <c r="B21" s="23">
        <v>1</v>
      </c>
      <c r="C21" s="25">
        <f t="shared" si="1"/>
        <v>4</v>
      </c>
      <c r="D21" s="19">
        <f t="shared" si="2"/>
        <v>3</v>
      </c>
      <c r="E21" s="24">
        <v>5</v>
      </c>
      <c r="F21" s="21">
        <f t="shared" si="3"/>
        <v>10000</v>
      </c>
      <c r="H21" s="66">
        <v>150</v>
      </c>
      <c r="I21" s="66">
        <v>0</v>
      </c>
      <c r="J21" s="66">
        <v>20</v>
      </c>
      <c r="K21" s="66">
        <v>0</v>
      </c>
      <c r="L21" s="66">
        <v>0</v>
      </c>
      <c r="M21" s="66">
        <v>0</v>
      </c>
      <c r="N21" s="66"/>
      <c r="O21" s="67">
        <v>0</v>
      </c>
    </row>
    <row r="22" spans="1:15" ht="15.75" x14ac:dyDescent="0.25">
      <c r="A22" s="22" t="s">
        <v>60</v>
      </c>
      <c r="B22" s="23">
        <v>1</v>
      </c>
      <c r="C22" s="25">
        <f t="shared" si="1"/>
        <v>4</v>
      </c>
      <c r="D22" s="19">
        <f t="shared" si="2"/>
        <v>3</v>
      </c>
      <c r="E22" s="24">
        <v>5</v>
      </c>
      <c r="F22" s="21">
        <f t="shared" si="3"/>
        <v>10000</v>
      </c>
      <c r="H22" s="66">
        <v>330</v>
      </c>
      <c r="I22" s="66">
        <v>0</v>
      </c>
      <c r="J22" s="66">
        <v>20</v>
      </c>
      <c r="K22" s="66">
        <v>0</v>
      </c>
      <c r="L22" s="66">
        <v>0</v>
      </c>
      <c r="M22" s="66">
        <v>0</v>
      </c>
      <c r="N22" s="66"/>
      <c r="O22" s="67">
        <v>0</v>
      </c>
    </row>
    <row r="23" spans="1:15" ht="15.75" x14ac:dyDescent="0.25">
      <c r="A23" s="22" t="s">
        <v>26</v>
      </c>
      <c r="B23" s="23">
        <v>10</v>
      </c>
      <c r="C23" s="25">
        <f t="shared" si="1"/>
        <v>40</v>
      </c>
      <c r="D23" s="19">
        <f t="shared" si="2"/>
        <v>30</v>
      </c>
      <c r="E23" s="24">
        <v>2</v>
      </c>
      <c r="F23" s="21">
        <f t="shared" si="3"/>
        <v>100000</v>
      </c>
      <c r="H23" s="66">
        <v>331</v>
      </c>
      <c r="I23" s="69">
        <v>5</v>
      </c>
      <c r="J23" s="66">
        <v>15</v>
      </c>
      <c r="K23" s="66">
        <v>0</v>
      </c>
      <c r="L23" s="66">
        <v>240.19399999999999</v>
      </c>
      <c r="M23" s="66">
        <v>20</v>
      </c>
      <c r="N23" s="66"/>
      <c r="O23" s="66">
        <v>21</v>
      </c>
    </row>
    <row r="24" spans="1:15" ht="15.75" x14ac:dyDescent="0.25">
      <c r="A24" s="22" t="s">
        <v>28</v>
      </c>
      <c r="B24" s="23">
        <v>6</v>
      </c>
      <c r="C24" s="25">
        <f t="shared" si="1"/>
        <v>24</v>
      </c>
      <c r="D24" s="19">
        <f t="shared" si="2"/>
        <v>18</v>
      </c>
      <c r="E24" s="24">
        <v>1</v>
      </c>
      <c r="F24" s="21">
        <f t="shared" si="3"/>
        <v>60000</v>
      </c>
      <c r="H24" s="66">
        <v>332</v>
      </c>
      <c r="I24" s="66">
        <v>20</v>
      </c>
      <c r="J24" s="66">
        <v>0</v>
      </c>
      <c r="K24" s="66">
        <v>0</v>
      </c>
      <c r="L24" s="66">
        <v>838.65300000000002</v>
      </c>
      <c r="M24" s="66">
        <v>80</v>
      </c>
      <c r="N24" s="66"/>
      <c r="O24" s="66">
        <v>80</v>
      </c>
    </row>
    <row r="25" spans="1:15" ht="15.75" x14ac:dyDescent="0.25">
      <c r="A25" s="22" t="s">
        <v>29</v>
      </c>
      <c r="B25" s="23">
        <v>1</v>
      </c>
      <c r="C25" s="25">
        <f t="shared" si="1"/>
        <v>4</v>
      </c>
      <c r="D25" s="19">
        <f t="shared" si="2"/>
        <v>3</v>
      </c>
      <c r="E25" s="24">
        <v>1</v>
      </c>
      <c r="F25" s="21">
        <f t="shared" si="3"/>
        <v>10000</v>
      </c>
      <c r="H25" s="70">
        <v>275</v>
      </c>
      <c r="I25" s="70"/>
      <c r="J25" s="70"/>
      <c r="K25" s="70"/>
      <c r="L25" s="70"/>
      <c r="M25" s="70"/>
      <c r="N25" s="70">
        <v>258</v>
      </c>
      <c r="O25" s="70"/>
    </row>
    <row r="26" spans="1:15" ht="15.75" x14ac:dyDescent="0.25">
      <c r="A26" s="22" t="s">
        <v>32</v>
      </c>
      <c r="B26" s="23">
        <v>3</v>
      </c>
      <c r="C26" s="25">
        <f t="shared" si="1"/>
        <v>12</v>
      </c>
      <c r="D26" s="19">
        <f t="shared" si="2"/>
        <v>9</v>
      </c>
      <c r="E26" s="23">
        <v>1</v>
      </c>
      <c r="F26" s="21">
        <f t="shared" si="3"/>
        <v>30000</v>
      </c>
      <c r="H26" s="70">
        <v>292</v>
      </c>
      <c r="I26" s="70"/>
      <c r="J26" s="70"/>
      <c r="K26" s="70"/>
      <c r="L26" s="70"/>
      <c r="M26" s="70"/>
      <c r="N26" s="70">
        <v>481</v>
      </c>
      <c r="O26" s="70"/>
    </row>
    <row r="27" spans="1:15" ht="15.75" x14ac:dyDescent="0.25">
      <c r="A27" s="22" t="s">
        <v>33</v>
      </c>
      <c r="B27" s="23">
        <v>1</v>
      </c>
      <c r="C27" s="25">
        <f t="shared" si="1"/>
        <v>4</v>
      </c>
      <c r="D27" s="19">
        <f t="shared" si="2"/>
        <v>3</v>
      </c>
      <c r="E27" s="23">
        <v>0</v>
      </c>
      <c r="F27" s="21">
        <f t="shared" si="3"/>
        <v>10000</v>
      </c>
      <c r="H27" s="70">
        <v>1030</v>
      </c>
      <c r="I27" s="70"/>
      <c r="J27" s="70"/>
      <c r="K27" s="70"/>
      <c r="L27" s="70"/>
      <c r="M27" s="70">
        <v>98.369</v>
      </c>
      <c r="N27" s="70"/>
      <c r="O27" s="70"/>
    </row>
    <row r="28" spans="1:15" ht="15.75" x14ac:dyDescent="0.25">
      <c r="A28" s="22" t="s">
        <v>61</v>
      </c>
      <c r="B28" s="23">
        <v>1</v>
      </c>
      <c r="C28" s="25">
        <f t="shared" si="1"/>
        <v>4</v>
      </c>
      <c r="D28" s="19">
        <f t="shared" si="2"/>
        <v>3</v>
      </c>
      <c r="E28" s="23">
        <v>0</v>
      </c>
      <c r="F28" s="21">
        <f t="shared" si="3"/>
        <v>10000</v>
      </c>
      <c r="H28" s="66">
        <v>602</v>
      </c>
      <c r="I28" s="67">
        <v>19</v>
      </c>
      <c r="J28" s="67">
        <v>1</v>
      </c>
      <c r="K28" s="66">
        <v>0</v>
      </c>
      <c r="L28" s="66">
        <v>1040.27</v>
      </c>
      <c r="M28" s="67">
        <v>80</v>
      </c>
      <c r="N28" s="67"/>
      <c r="O28" s="67">
        <v>80</v>
      </c>
    </row>
    <row r="29" spans="1:15" ht="15.75" x14ac:dyDescent="0.25">
      <c r="A29" s="22" t="s">
        <v>34</v>
      </c>
      <c r="B29" s="23">
        <v>4</v>
      </c>
      <c r="C29" s="25">
        <f t="shared" si="1"/>
        <v>16</v>
      </c>
      <c r="D29" s="19">
        <f t="shared" si="2"/>
        <v>12</v>
      </c>
      <c r="E29" s="23">
        <v>0</v>
      </c>
      <c r="F29" s="21">
        <f t="shared" si="3"/>
        <v>40000</v>
      </c>
      <c r="H29" s="66">
        <v>604</v>
      </c>
      <c r="I29" s="66">
        <v>12</v>
      </c>
      <c r="J29" s="66">
        <v>8</v>
      </c>
      <c r="K29" s="66">
        <v>0</v>
      </c>
      <c r="L29" s="66">
        <v>660</v>
      </c>
      <c r="M29" s="66">
        <v>60</v>
      </c>
      <c r="N29" s="66"/>
      <c r="O29" s="66">
        <v>50</v>
      </c>
    </row>
    <row r="30" spans="1:15" ht="15.75" x14ac:dyDescent="0.25">
      <c r="A30" s="22" t="s">
        <v>62</v>
      </c>
      <c r="B30" s="23">
        <v>1</v>
      </c>
      <c r="C30" s="25">
        <f t="shared" si="1"/>
        <v>4</v>
      </c>
      <c r="D30" s="19">
        <f t="shared" si="2"/>
        <v>3</v>
      </c>
      <c r="E30" s="23">
        <v>0</v>
      </c>
      <c r="F30" s="21">
        <f t="shared" si="3"/>
        <v>10000</v>
      </c>
      <c r="H30" s="66">
        <v>971</v>
      </c>
      <c r="I30" s="66">
        <v>11</v>
      </c>
      <c r="J30" s="66">
        <v>9</v>
      </c>
      <c r="K30" s="66">
        <v>0</v>
      </c>
      <c r="L30" s="66">
        <v>0</v>
      </c>
      <c r="M30" s="66">
        <v>60</v>
      </c>
      <c r="N30" s="66"/>
      <c r="O30" s="66">
        <v>43</v>
      </c>
    </row>
    <row r="31" spans="1:15" ht="16.5" thickBot="1" x14ac:dyDescent="0.3">
      <c r="A31" s="28" t="s">
        <v>35</v>
      </c>
      <c r="B31" s="29">
        <v>11</v>
      </c>
      <c r="C31" s="18">
        <v>35</v>
      </c>
      <c r="D31" s="19">
        <v>43</v>
      </c>
      <c r="E31" s="24">
        <v>4</v>
      </c>
      <c r="F31" s="21">
        <f t="shared" si="3"/>
        <v>110000</v>
      </c>
      <c r="H31" s="71">
        <v>972</v>
      </c>
      <c r="I31" s="71">
        <v>20</v>
      </c>
      <c r="J31" s="71">
        <v>0</v>
      </c>
      <c r="K31" s="71">
        <v>0</v>
      </c>
      <c r="L31" s="71">
        <v>520</v>
      </c>
      <c r="M31" s="71">
        <v>80</v>
      </c>
      <c r="N31" s="71"/>
      <c r="O31" s="71">
        <v>106</v>
      </c>
    </row>
    <row r="32" spans="1:15" ht="16.5" thickBot="1" x14ac:dyDescent="0.3">
      <c r="A32" s="43" t="s">
        <v>22</v>
      </c>
      <c r="B32" s="44">
        <f>SUM(B19:B31)</f>
        <v>77</v>
      </c>
      <c r="C32" s="45">
        <f>B32*4</f>
        <v>308</v>
      </c>
      <c r="D32" s="44">
        <f>SUM(D19:D31)</f>
        <v>241</v>
      </c>
      <c r="E32" s="44">
        <f>SUM(E19:E31)</f>
        <v>24</v>
      </c>
      <c r="F32" s="46">
        <f t="shared" si="3"/>
        <v>770000</v>
      </c>
      <c r="H32" s="72">
        <v>973</v>
      </c>
      <c r="I32" s="71">
        <v>0</v>
      </c>
      <c r="J32" s="71">
        <v>20</v>
      </c>
      <c r="K32" s="71">
        <v>0</v>
      </c>
      <c r="L32" s="71">
        <v>980</v>
      </c>
      <c r="M32" s="71">
        <v>80</v>
      </c>
      <c r="N32" s="71"/>
      <c r="O32" s="71">
        <v>49</v>
      </c>
    </row>
    <row r="33" spans="1:15" ht="15.75" x14ac:dyDescent="0.25">
      <c r="A33" s="47" t="s">
        <v>36</v>
      </c>
      <c r="B33" s="48"/>
      <c r="C33" s="48"/>
      <c r="D33" s="48"/>
      <c r="E33" s="48"/>
      <c r="F33" s="49"/>
      <c r="H33" s="72">
        <v>989</v>
      </c>
      <c r="I33" s="71">
        <v>5</v>
      </c>
      <c r="J33" s="71">
        <v>15</v>
      </c>
      <c r="K33" s="71">
        <v>0</v>
      </c>
      <c r="L33" s="71">
        <v>240.988</v>
      </c>
      <c r="M33" s="71">
        <v>20</v>
      </c>
      <c r="N33" s="71"/>
      <c r="O33" s="71">
        <v>96</v>
      </c>
    </row>
    <row r="34" spans="1:15" ht="15.75" x14ac:dyDescent="0.25">
      <c r="A34" s="50" t="s">
        <v>37</v>
      </c>
      <c r="B34" s="23">
        <v>2</v>
      </c>
      <c r="C34" s="24"/>
      <c r="D34" s="24"/>
      <c r="E34" s="24"/>
      <c r="F34" s="21">
        <f t="shared" ref="F34:F46" si="4">B34*10000</f>
        <v>20000</v>
      </c>
      <c r="H34" s="73" t="s">
        <v>56</v>
      </c>
      <c r="I34" s="74">
        <f t="shared" ref="I34:N34" si="5">SUM(I6:I33)</f>
        <v>156</v>
      </c>
      <c r="J34" s="74">
        <f t="shared" si="5"/>
        <v>344</v>
      </c>
      <c r="K34" s="74">
        <f t="shared" si="5"/>
        <v>4</v>
      </c>
      <c r="L34" s="74">
        <f t="shared" si="5"/>
        <v>7144.9360000000006</v>
      </c>
      <c r="M34" s="74">
        <f>SUM(M6:M33)</f>
        <v>818.36900000000003</v>
      </c>
      <c r="N34" s="74">
        <f t="shared" si="5"/>
        <v>739</v>
      </c>
      <c r="O34" s="74">
        <f>SUM(O6:O33)</f>
        <v>844</v>
      </c>
    </row>
    <row r="35" spans="1:15" x14ac:dyDescent="0.25">
      <c r="A35" s="50" t="s">
        <v>39</v>
      </c>
      <c r="B35" s="23">
        <v>1</v>
      </c>
      <c r="C35" s="24"/>
      <c r="D35" s="24"/>
      <c r="E35" s="24"/>
      <c r="F35" s="21">
        <f t="shared" si="4"/>
        <v>10000</v>
      </c>
    </row>
    <row r="36" spans="1:15" x14ac:dyDescent="0.25">
      <c r="A36" s="50" t="s">
        <v>63</v>
      </c>
      <c r="B36" s="23">
        <v>10</v>
      </c>
      <c r="C36" s="24"/>
      <c r="D36" s="24"/>
      <c r="E36" s="24"/>
      <c r="F36" s="21">
        <f t="shared" si="4"/>
        <v>100000</v>
      </c>
    </row>
    <row r="37" spans="1:15" x14ac:dyDescent="0.25">
      <c r="A37" s="50" t="s">
        <v>64</v>
      </c>
      <c r="B37" s="23">
        <v>1</v>
      </c>
      <c r="C37" s="24"/>
      <c r="D37" s="24"/>
      <c r="E37" s="24"/>
      <c r="F37" s="21">
        <f t="shared" si="4"/>
        <v>10000</v>
      </c>
      <c r="H37" s="75" t="s">
        <v>80</v>
      </c>
      <c r="I37" s="76"/>
      <c r="J37" s="76"/>
      <c r="K37" s="76"/>
      <c r="L37" s="76"/>
      <c r="M37" s="76"/>
      <c r="N37" s="76"/>
      <c r="O37" s="76"/>
    </row>
    <row r="38" spans="1:15" x14ac:dyDescent="0.25">
      <c r="A38" s="50" t="s">
        <v>47</v>
      </c>
      <c r="B38" s="23">
        <v>2</v>
      </c>
      <c r="C38" s="24"/>
      <c r="D38" s="24"/>
      <c r="E38" s="24"/>
      <c r="F38" s="21">
        <f t="shared" si="4"/>
        <v>20000</v>
      </c>
      <c r="H38" s="82" t="s">
        <v>81</v>
      </c>
      <c r="I38" s="83"/>
      <c r="J38" s="83"/>
      <c r="K38" s="83"/>
      <c r="L38" s="83"/>
      <c r="M38" s="83"/>
      <c r="N38" s="83"/>
      <c r="O38" s="83"/>
    </row>
    <row r="39" spans="1:15" x14ac:dyDescent="0.25">
      <c r="A39" s="50" t="s">
        <v>65</v>
      </c>
      <c r="B39" s="23">
        <v>3</v>
      </c>
      <c r="C39" s="24"/>
      <c r="D39" s="24"/>
      <c r="E39" s="24"/>
      <c r="F39" s="21">
        <f t="shared" si="4"/>
        <v>30000</v>
      </c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50" t="s">
        <v>50</v>
      </c>
      <c r="B40" s="23">
        <v>7</v>
      </c>
      <c r="C40" s="24"/>
      <c r="D40" s="24"/>
      <c r="E40" s="24"/>
      <c r="F40" s="21">
        <f t="shared" si="4"/>
        <v>70000</v>
      </c>
      <c r="H40" s="76" t="s">
        <v>84</v>
      </c>
      <c r="I40" s="76"/>
      <c r="J40" s="76"/>
      <c r="K40" s="76"/>
      <c r="L40" s="76"/>
      <c r="M40" s="76"/>
      <c r="N40" s="76"/>
      <c r="O40" s="76"/>
    </row>
    <row r="41" spans="1:15" x14ac:dyDescent="0.25">
      <c r="A41" s="50" t="s">
        <v>66</v>
      </c>
      <c r="B41" s="23">
        <v>2</v>
      </c>
      <c r="C41" s="24"/>
      <c r="D41" s="24"/>
      <c r="E41" s="24"/>
      <c r="F41" s="21">
        <f t="shared" si="4"/>
        <v>20000</v>
      </c>
      <c r="H41" s="76" t="s">
        <v>85</v>
      </c>
      <c r="I41" s="76"/>
      <c r="J41" s="76"/>
      <c r="K41" s="76"/>
      <c r="L41" s="76"/>
      <c r="M41" s="76"/>
      <c r="N41" s="76"/>
      <c r="O41" s="76"/>
    </row>
    <row r="42" spans="1:15" x14ac:dyDescent="0.25">
      <c r="A42" s="50" t="s">
        <v>52</v>
      </c>
      <c r="B42" s="23">
        <v>7</v>
      </c>
      <c r="C42" s="24"/>
      <c r="D42" s="24"/>
      <c r="E42" s="24"/>
      <c r="F42" s="21">
        <f t="shared" si="4"/>
        <v>70000</v>
      </c>
      <c r="H42" s="76"/>
      <c r="I42" s="76"/>
      <c r="J42" s="76"/>
      <c r="K42" s="76"/>
      <c r="L42" s="76"/>
      <c r="M42" s="76"/>
      <c r="N42" s="76"/>
      <c r="O42" s="76"/>
    </row>
    <row r="43" spans="1:15" x14ac:dyDescent="0.25">
      <c r="A43" s="50" t="s">
        <v>67</v>
      </c>
      <c r="B43" s="23">
        <v>1</v>
      </c>
      <c r="C43" s="24"/>
      <c r="D43" s="24"/>
      <c r="E43" s="24"/>
      <c r="F43" s="21">
        <f t="shared" si="4"/>
        <v>10000</v>
      </c>
      <c r="H43" s="76" t="s">
        <v>86</v>
      </c>
      <c r="I43" s="76"/>
      <c r="J43" s="76"/>
      <c r="K43" s="76"/>
      <c r="L43" s="76"/>
      <c r="M43" s="76"/>
      <c r="N43" s="76"/>
      <c r="O43" s="76"/>
    </row>
    <row r="44" spans="1:15" x14ac:dyDescent="0.25">
      <c r="A44" s="50" t="s">
        <v>54</v>
      </c>
      <c r="B44" s="23">
        <v>8</v>
      </c>
      <c r="C44" s="24"/>
      <c r="D44" s="24"/>
      <c r="E44" s="24"/>
      <c r="F44" s="21">
        <f t="shared" si="4"/>
        <v>80000</v>
      </c>
      <c r="H44" s="76"/>
      <c r="I44" s="76"/>
      <c r="J44" s="76"/>
      <c r="K44" s="76"/>
      <c r="L44" s="76"/>
      <c r="M44" s="76"/>
      <c r="N44" s="76"/>
      <c r="O44" s="76"/>
    </row>
    <row r="45" spans="1:15" x14ac:dyDescent="0.25">
      <c r="A45" s="50" t="s">
        <v>55</v>
      </c>
      <c r="B45" s="23">
        <v>4</v>
      </c>
      <c r="C45" s="24"/>
      <c r="D45" s="24"/>
      <c r="E45" s="24"/>
      <c r="F45" s="21">
        <f t="shared" si="4"/>
        <v>40000</v>
      </c>
      <c r="H45" s="76" t="s">
        <v>87</v>
      </c>
      <c r="I45" s="76"/>
      <c r="J45" s="76"/>
      <c r="K45" s="76"/>
      <c r="L45" s="76"/>
      <c r="M45" s="76"/>
      <c r="N45" s="76"/>
      <c r="O45" s="76"/>
    </row>
    <row r="46" spans="1:15" ht="15.75" thickBot="1" x14ac:dyDescent="0.3">
      <c r="A46" s="51" t="s">
        <v>56</v>
      </c>
      <c r="B46" s="52">
        <f>SUM(B34:B45)</f>
        <v>48</v>
      </c>
      <c r="C46" s="53"/>
      <c r="D46" s="54"/>
      <c r="E46" s="55"/>
      <c r="F46" s="56">
        <f t="shared" si="4"/>
        <v>480000</v>
      </c>
      <c r="H46" s="76" t="s">
        <v>88</v>
      </c>
      <c r="I46" s="76"/>
      <c r="J46" s="76"/>
      <c r="K46" s="76"/>
      <c r="L46" s="76"/>
      <c r="M46" s="76"/>
      <c r="N46" s="76"/>
      <c r="O46" s="76"/>
    </row>
    <row r="47" spans="1:15" ht="15.75" thickBot="1" x14ac:dyDescent="0.3">
      <c r="A47" s="57" t="s">
        <v>57</v>
      </c>
      <c r="B47" s="33">
        <f>B46+B32+B16</f>
        <v>844</v>
      </c>
      <c r="C47" s="33">
        <f>SUM(C46,C32,C16)</f>
        <v>2288</v>
      </c>
      <c r="D47" s="33">
        <f>SUM(D46,D32,D16)</f>
        <v>2137</v>
      </c>
      <c r="E47" s="33">
        <f>SUM(E46,E32,E16)</f>
        <v>232</v>
      </c>
      <c r="F47" s="33">
        <f>SUM(F46,F32,F16)</f>
        <v>8440000</v>
      </c>
      <c r="H47" s="76"/>
      <c r="I47" s="76"/>
      <c r="J47" s="76"/>
      <c r="K47" s="76"/>
      <c r="L47" s="76"/>
      <c r="M47" s="76"/>
      <c r="N47" s="76"/>
      <c r="O47" s="76"/>
    </row>
    <row r="48" spans="1:15" x14ac:dyDescent="0.25">
      <c r="H48" s="76" t="s">
        <v>89</v>
      </c>
      <c r="I48" s="76"/>
      <c r="J48" s="76"/>
      <c r="K48" s="76"/>
      <c r="L48" s="76"/>
      <c r="M48" s="76"/>
      <c r="N48" s="76"/>
      <c r="O48" s="76"/>
    </row>
  </sheetData>
  <mergeCells count="1">
    <mergeCell ref="H38:O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G10" sqref="G10"/>
    </sheetView>
  </sheetViews>
  <sheetFormatPr baseColWidth="10" defaultRowHeight="15" x14ac:dyDescent="0.25"/>
  <cols>
    <col min="1" max="1" width="29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</row>
    <row r="2" spans="1:15" ht="15.75" thickBot="1" x14ac:dyDescent="0.3">
      <c r="A2" s="2" t="s">
        <v>1</v>
      </c>
      <c r="B2" s="2"/>
      <c r="C2" s="2"/>
      <c r="D2" s="2"/>
      <c r="E2" s="2"/>
      <c r="F2" s="2"/>
      <c r="H2" s="58" t="s">
        <v>68</v>
      </c>
      <c r="I2" s="58"/>
      <c r="J2" s="58"/>
      <c r="K2" s="58"/>
      <c r="L2" s="58"/>
      <c r="M2" s="58"/>
      <c r="N2" s="58"/>
      <c r="O2" s="58" t="s">
        <v>1</v>
      </c>
    </row>
    <row r="3" spans="1:15" ht="15.75" thickBot="1" x14ac:dyDescent="0.3">
      <c r="A3" s="3" t="s">
        <v>2</v>
      </c>
      <c r="B3" s="4"/>
      <c r="C3" s="4"/>
      <c r="D3" s="4"/>
      <c r="E3" s="4"/>
      <c r="F3" s="5"/>
      <c r="H3" s="58"/>
      <c r="I3" s="58"/>
      <c r="J3" s="58"/>
      <c r="K3" s="58"/>
      <c r="L3" s="58"/>
      <c r="M3" s="58"/>
      <c r="N3" s="58"/>
      <c r="O3" s="58"/>
    </row>
    <row r="4" spans="1:15" ht="15.75" thickBot="1" x14ac:dyDescent="0.3">
      <c r="A4" s="6" t="s">
        <v>3</v>
      </c>
      <c r="B4" s="7" t="s">
        <v>4</v>
      </c>
      <c r="C4" s="8" t="s">
        <v>5</v>
      </c>
      <c r="D4" s="9"/>
      <c r="E4" s="10"/>
      <c r="F4" s="11" t="s">
        <v>6</v>
      </c>
      <c r="H4" s="59" t="s">
        <v>69</v>
      </c>
      <c r="I4" s="59" t="s">
        <v>70</v>
      </c>
      <c r="J4" s="60"/>
      <c r="K4" s="60" t="s">
        <v>71</v>
      </c>
      <c r="L4" s="61" t="s">
        <v>72</v>
      </c>
      <c r="M4" s="61" t="s">
        <v>73</v>
      </c>
      <c r="N4" s="62" t="s">
        <v>74</v>
      </c>
      <c r="O4" s="59" t="s">
        <v>8</v>
      </c>
    </row>
    <row r="5" spans="1:15" ht="15.75" thickBot="1" x14ac:dyDescent="0.3">
      <c r="A5" s="12" t="s">
        <v>7</v>
      </c>
      <c r="B5" s="13" t="s">
        <v>8</v>
      </c>
      <c r="C5" s="14" t="s">
        <v>9</v>
      </c>
      <c r="D5" s="14" t="s">
        <v>10</v>
      </c>
      <c r="E5" s="14" t="s">
        <v>11</v>
      </c>
      <c r="F5" s="15" t="s">
        <v>12</v>
      </c>
      <c r="H5" s="63"/>
      <c r="I5" s="64" t="s">
        <v>75</v>
      </c>
      <c r="J5" s="2" t="s">
        <v>76</v>
      </c>
      <c r="K5" s="2" t="s">
        <v>77</v>
      </c>
      <c r="L5" s="61" t="s">
        <v>78</v>
      </c>
      <c r="M5" s="61" t="s">
        <v>78</v>
      </c>
      <c r="N5" s="65" t="s">
        <v>79</v>
      </c>
      <c r="O5" s="64"/>
    </row>
    <row r="6" spans="1:15" ht="15.75" x14ac:dyDescent="0.25">
      <c r="A6" s="16" t="s">
        <v>13</v>
      </c>
      <c r="B6" s="17">
        <v>78</v>
      </c>
      <c r="C6" s="18">
        <f>B6*4</f>
        <v>312</v>
      </c>
      <c r="D6" s="19">
        <f>B6*3</f>
        <v>234</v>
      </c>
      <c r="E6" s="20">
        <v>8</v>
      </c>
      <c r="F6" s="21">
        <f t="shared" ref="F6:F14" si="0">B6*10000</f>
        <v>780000</v>
      </c>
      <c r="H6" s="66">
        <v>13</v>
      </c>
      <c r="I6" s="66">
        <v>7</v>
      </c>
      <c r="J6" s="66">
        <v>14</v>
      </c>
      <c r="K6" s="66">
        <v>1</v>
      </c>
      <c r="L6" s="66">
        <v>260</v>
      </c>
      <c r="M6" s="66">
        <v>0</v>
      </c>
      <c r="N6" s="66"/>
      <c r="O6" s="67">
        <v>41</v>
      </c>
    </row>
    <row r="7" spans="1:15" ht="15.75" x14ac:dyDescent="0.25">
      <c r="A7" s="22" t="s">
        <v>14</v>
      </c>
      <c r="B7" s="17">
        <v>53</v>
      </c>
      <c r="C7" s="18">
        <v>348</v>
      </c>
      <c r="D7" s="19">
        <v>268</v>
      </c>
      <c r="E7" s="20">
        <v>108</v>
      </c>
      <c r="F7" s="21">
        <f t="shared" si="0"/>
        <v>530000</v>
      </c>
      <c r="H7" s="66">
        <v>17</v>
      </c>
      <c r="I7" s="66">
        <v>0</v>
      </c>
      <c r="J7" s="66">
        <v>21</v>
      </c>
      <c r="K7" s="66">
        <v>0</v>
      </c>
      <c r="L7" s="66">
        <v>0</v>
      </c>
      <c r="M7" s="66">
        <v>0</v>
      </c>
      <c r="N7" s="66"/>
      <c r="O7" s="67">
        <v>0</v>
      </c>
    </row>
    <row r="8" spans="1:15" ht="15.75" x14ac:dyDescent="0.25">
      <c r="A8" s="16" t="s">
        <v>15</v>
      </c>
      <c r="B8" s="23">
        <v>25</v>
      </c>
      <c r="C8" s="18">
        <f>B8*4</f>
        <v>100</v>
      </c>
      <c r="D8" s="24">
        <f>B8*3</f>
        <v>75</v>
      </c>
      <c r="E8" s="24">
        <v>6</v>
      </c>
      <c r="F8" s="21">
        <f t="shared" si="0"/>
        <v>250000</v>
      </c>
      <c r="H8" s="66">
        <v>58</v>
      </c>
      <c r="I8" s="66">
        <v>0</v>
      </c>
      <c r="J8" s="66">
        <v>21</v>
      </c>
      <c r="K8" s="66">
        <v>0</v>
      </c>
      <c r="L8" s="66">
        <v>0</v>
      </c>
      <c r="M8" s="66">
        <v>0</v>
      </c>
      <c r="N8" s="66"/>
      <c r="O8" s="67">
        <v>0</v>
      </c>
    </row>
    <row r="9" spans="1:15" ht="15.75" x14ac:dyDescent="0.25">
      <c r="A9" s="22" t="s">
        <v>16</v>
      </c>
      <c r="B9" s="23">
        <v>27</v>
      </c>
      <c r="C9" s="25">
        <v>83</v>
      </c>
      <c r="D9" s="20">
        <v>85</v>
      </c>
      <c r="E9" s="24">
        <v>3</v>
      </c>
      <c r="F9" s="21">
        <f t="shared" si="0"/>
        <v>270000</v>
      </c>
      <c r="H9" s="66">
        <v>59</v>
      </c>
      <c r="I9" s="66">
        <v>0</v>
      </c>
      <c r="J9" s="66">
        <v>21</v>
      </c>
      <c r="K9" s="66">
        <v>0</v>
      </c>
      <c r="L9" s="66">
        <v>0</v>
      </c>
      <c r="M9" s="66">
        <v>0</v>
      </c>
      <c r="N9" s="66"/>
      <c r="O9" s="67">
        <v>0</v>
      </c>
    </row>
    <row r="10" spans="1:15" ht="15.75" x14ac:dyDescent="0.25">
      <c r="A10" s="22" t="s">
        <v>17</v>
      </c>
      <c r="B10" s="23">
        <v>28</v>
      </c>
      <c r="C10" s="18">
        <f>B10*4</f>
        <v>112</v>
      </c>
      <c r="D10" s="26">
        <f>B10*3</f>
        <v>84</v>
      </c>
      <c r="E10" s="24">
        <v>5</v>
      </c>
      <c r="F10" s="21">
        <f t="shared" si="0"/>
        <v>280000</v>
      </c>
      <c r="H10" s="66">
        <v>60</v>
      </c>
      <c r="I10" s="66">
        <v>8</v>
      </c>
      <c r="J10" s="66">
        <v>13</v>
      </c>
      <c r="K10" s="66">
        <v>2</v>
      </c>
      <c r="L10" s="68">
        <v>317.67700000000002</v>
      </c>
      <c r="M10" s="66">
        <v>20</v>
      </c>
      <c r="N10" s="66"/>
      <c r="O10" s="67">
        <v>36</v>
      </c>
    </row>
    <row r="11" spans="1:15" ht="15.75" x14ac:dyDescent="0.25">
      <c r="A11" s="22" t="s">
        <v>18</v>
      </c>
      <c r="B11" s="23">
        <v>162</v>
      </c>
      <c r="C11" s="18">
        <v>336</v>
      </c>
      <c r="D11" s="24">
        <v>349</v>
      </c>
      <c r="E11" s="24">
        <v>44</v>
      </c>
      <c r="F11" s="27">
        <f t="shared" si="0"/>
        <v>1620000</v>
      </c>
      <c r="H11" s="66">
        <v>61</v>
      </c>
      <c r="I11" s="66">
        <v>19</v>
      </c>
      <c r="J11" s="66">
        <v>2</v>
      </c>
      <c r="K11" s="66">
        <v>2</v>
      </c>
      <c r="L11" s="66">
        <v>608.596</v>
      </c>
      <c r="M11" s="66">
        <v>80</v>
      </c>
      <c r="N11" s="66"/>
      <c r="O11" s="67">
        <v>92</v>
      </c>
    </row>
    <row r="12" spans="1:15" ht="15.75" x14ac:dyDescent="0.25">
      <c r="A12" s="22" t="s">
        <v>19</v>
      </c>
      <c r="B12" s="23">
        <v>7</v>
      </c>
      <c r="C12" s="18">
        <f>B12*4</f>
        <v>28</v>
      </c>
      <c r="D12" s="24">
        <f>B12*3</f>
        <v>21</v>
      </c>
      <c r="E12" s="24">
        <v>2</v>
      </c>
      <c r="F12" s="21">
        <f t="shared" si="0"/>
        <v>70000</v>
      </c>
      <c r="H12" s="66">
        <v>62</v>
      </c>
      <c r="I12" s="66">
        <v>0</v>
      </c>
      <c r="J12" s="66">
        <v>21</v>
      </c>
      <c r="K12" s="66">
        <v>0</v>
      </c>
      <c r="L12" s="66">
        <v>0</v>
      </c>
      <c r="M12" s="66">
        <v>0</v>
      </c>
      <c r="N12" s="66"/>
      <c r="O12" s="67">
        <v>0</v>
      </c>
    </row>
    <row r="13" spans="1:15" ht="15.75" x14ac:dyDescent="0.25">
      <c r="A13" s="22" t="s">
        <v>20</v>
      </c>
      <c r="B13" s="23">
        <v>29</v>
      </c>
      <c r="C13" s="24">
        <f>B13*4</f>
        <v>116</v>
      </c>
      <c r="D13" s="19">
        <f>B13*3</f>
        <v>87</v>
      </c>
      <c r="E13" s="24">
        <v>4</v>
      </c>
      <c r="F13" s="21">
        <f t="shared" si="0"/>
        <v>290000</v>
      </c>
      <c r="H13" s="66">
        <v>63</v>
      </c>
      <c r="I13" s="66">
        <v>0</v>
      </c>
      <c r="J13" s="66">
        <v>21</v>
      </c>
      <c r="K13" s="66">
        <v>0</v>
      </c>
      <c r="L13" s="66">
        <v>0</v>
      </c>
      <c r="M13" s="66">
        <v>0</v>
      </c>
      <c r="N13" s="66"/>
      <c r="O13" s="67">
        <v>0</v>
      </c>
    </row>
    <row r="14" spans="1:15" ht="16.5" thickBot="1" x14ac:dyDescent="0.3">
      <c r="A14" s="28" t="s">
        <v>21</v>
      </c>
      <c r="B14" s="29">
        <v>247</v>
      </c>
      <c r="C14" s="25">
        <v>533</v>
      </c>
      <c r="D14" s="30">
        <v>684</v>
      </c>
      <c r="E14" s="30">
        <v>25</v>
      </c>
      <c r="F14" s="31">
        <f t="shared" si="0"/>
        <v>2470000</v>
      </c>
      <c r="H14" s="66">
        <v>102</v>
      </c>
      <c r="I14" s="66">
        <v>0</v>
      </c>
      <c r="J14" s="66">
        <v>21</v>
      </c>
      <c r="K14" s="66">
        <v>0</v>
      </c>
      <c r="L14" s="66">
        <v>0</v>
      </c>
      <c r="M14" s="66">
        <v>0</v>
      </c>
      <c r="N14" s="66"/>
      <c r="O14" s="67">
        <v>0</v>
      </c>
    </row>
    <row r="15" spans="1:15" ht="16.5" thickBot="1" x14ac:dyDescent="0.3">
      <c r="A15" s="32" t="s">
        <v>22</v>
      </c>
      <c r="B15" s="33">
        <f>SUM(B6:B14)</f>
        <v>656</v>
      </c>
      <c r="C15" s="33">
        <f>SUM(C6:C14)</f>
        <v>1968</v>
      </c>
      <c r="D15" s="33">
        <f>SUM(D6:D14)</f>
        <v>1887</v>
      </c>
      <c r="E15" s="33">
        <f>SUM(E6:E14)</f>
        <v>205</v>
      </c>
      <c r="F15" s="34">
        <f>SUM(F6:F14)</f>
        <v>6560000</v>
      </c>
      <c r="H15" s="66">
        <v>134</v>
      </c>
      <c r="I15" s="66">
        <v>0</v>
      </c>
      <c r="J15" s="66">
        <v>21</v>
      </c>
      <c r="K15" s="66">
        <v>0</v>
      </c>
      <c r="L15" s="66">
        <v>0</v>
      </c>
      <c r="M15" s="66">
        <v>0</v>
      </c>
      <c r="N15" s="66"/>
      <c r="O15" s="67">
        <v>0</v>
      </c>
    </row>
    <row r="16" spans="1:15" ht="16.5" thickBot="1" x14ac:dyDescent="0.3">
      <c r="A16" s="35"/>
      <c r="B16" s="36" t="s">
        <v>4</v>
      </c>
      <c r="C16" s="37" t="s">
        <v>5</v>
      </c>
      <c r="D16" s="38"/>
      <c r="E16" s="39"/>
      <c r="F16" s="36" t="s">
        <v>6</v>
      </c>
      <c r="H16" s="66">
        <v>135</v>
      </c>
      <c r="I16" s="66">
        <v>0</v>
      </c>
      <c r="J16" s="66">
        <v>21</v>
      </c>
      <c r="K16" s="66">
        <v>0</v>
      </c>
      <c r="L16" s="66">
        <v>0</v>
      </c>
      <c r="M16" s="66">
        <v>0</v>
      </c>
      <c r="N16" s="66"/>
      <c r="O16" s="67">
        <v>0</v>
      </c>
    </row>
    <row r="17" spans="1:15" ht="16.5" thickBot="1" x14ac:dyDescent="0.3">
      <c r="A17" s="40" t="s">
        <v>7</v>
      </c>
      <c r="B17" s="41" t="s">
        <v>8</v>
      </c>
      <c r="C17" s="36" t="s">
        <v>9</v>
      </c>
      <c r="D17" s="42" t="s">
        <v>10</v>
      </c>
      <c r="E17" s="36" t="s">
        <v>11</v>
      </c>
      <c r="F17" s="41" t="s">
        <v>12</v>
      </c>
      <c r="H17" s="66">
        <v>137</v>
      </c>
      <c r="I17" s="66">
        <v>21</v>
      </c>
      <c r="J17" s="66">
        <v>0</v>
      </c>
      <c r="K17" s="66">
        <v>3</v>
      </c>
      <c r="L17" s="66">
        <v>964.06399999999996</v>
      </c>
      <c r="M17" s="66">
        <v>80</v>
      </c>
      <c r="N17" s="66"/>
      <c r="O17" s="67">
        <v>119</v>
      </c>
    </row>
    <row r="18" spans="1:15" ht="15.75" x14ac:dyDescent="0.25">
      <c r="A18" s="22" t="s">
        <v>23</v>
      </c>
      <c r="B18" s="23">
        <v>10</v>
      </c>
      <c r="C18" s="25">
        <f t="shared" ref="C18:C29" si="1">B18*4</f>
        <v>40</v>
      </c>
      <c r="D18" s="19">
        <f t="shared" ref="D18:D29" si="2">B18*3</f>
        <v>30</v>
      </c>
      <c r="E18" s="24">
        <v>0</v>
      </c>
      <c r="F18" s="21">
        <f t="shared" ref="F18:F31" si="3">B18*10000</f>
        <v>100000</v>
      </c>
      <c r="H18" s="66">
        <v>138</v>
      </c>
      <c r="I18" s="66">
        <v>0</v>
      </c>
      <c r="J18" s="66">
        <v>21</v>
      </c>
      <c r="K18" s="66">
        <v>0</v>
      </c>
      <c r="L18" s="66">
        <v>0</v>
      </c>
      <c r="M18" s="66">
        <v>0</v>
      </c>
      <c r="N18" s="66"/>
      <c r="O18" s="67">
        <v>0</v>
      </c>
    </row>
    <row r="19" spans="1:15" ht="15.75" x14ac:dyDescent="0.25">
      <c r="A19" s="22" t="s">
        <v>24</v>
      </c>
      <c r="B19" s="23">
        <v>21</v>
      </c>
      <c r="C19" s="25">
        <f t="shared" si="1"/>
        <v>84</v>
      </c>
      <c r="D19" s="19">
        <f t="shared" si="2"/>
        <v>63</v>
      </c>
      <c r="E19" s="24">
        <v>5</v>
      </c>
      <c r="F19" s="21">
        <f t="shared" si="3"/>
        <v>210000</v>
      </c>
      <c r="H19" s="66">
        <v>148</v>
      </c>
      <c r="I19" s="66">
        <v>0</v>
      </c>
      <c r="J19" s="66">
        <v>21</v>
      </c>
      <c r="K19" s="66">
        <v>0</v>
      </c>
      <c r="L19" s="66">
        <v>0</v>
      </c>
      <c r="M19" s="66">
        <v>0</v>
      </c>
      <c r="N19" s="66"/>
      <c r="O19" s="67">
        <v>0</v>
      </c>
    </row>
    <row r="20" spans="1:15" ht="15.75" x14ac:dyDescent="0.25">
      <c r="A20" s="22" t="s">
        <v>25</v>
      </c>
      <c r="B20" s="23">
        <v>1</v>
      </c>
      <c r="C20" s="25">
        <f t="shared" si="1"/>
        <v>4</v>
      </c>
      <c r="D20" s="19">
        <f t="shared" si="2"/>
        <v>3</v>
      </c>
      <c r="E20" s="24">
        <v>5</v>
      </c>
      <c r="F20" s="21">
        <f t="shared" si="3"/>
        <v>10000</v>
      </c>
      <c r="H20" s="66">
        <v>149</v>
      </c>
      <c r="I20" s="66">
        <v>0</v>
      </c>
      <c r="J20" s="66">
        <v>21</v>
      </c>
      <c r="K20" s="66">
        <v>0</v>
      </c>
      <c r="L20" s="66">
        <v>0</v>
      </c>
      <c r="M20" s="66">
        <v>0</v>
      </c>
      <c r="N20" s="66"/>
      <c r="O20" s="67">
        <v>0</v>
      </c>
    </row>
    <row r="21" spans="1:15" ht="15.75" x14ac:dyDescent="0.25">
      <c r="A21" s="22" t="s">
        <v>26</v>
      </c>
      <c r="B21" s="23">
        <v>10</v>
      </c>
      <c r="C21" s="25">
        <f t="shared" si="1"/>
        <v>40</v>
      </c>
      <c r="D21" s="19">
        <f t="shared" si="2"/>
        <v>30</v>
      </c>
      <c r="E21" s="24">
        <v>2</v>
      </c>
      <c r="F21" s="21">
        <f t="shared" si="3"/>
        <v>100000</v>
      </c>
      <c r="H21" s="66">
        <v>150</v>
      </c>
      <c r="I21" s="66">
        <v>0</v>
      </c>
      <c r="J21" s="66">
        <v>21</v>
      </c>
      <c r="K21" s="66">
        <v>0</v>
      </c>
      <c r="L21" s="66">
        <v>0</v>
      </c>
      <c r="M21" s="66">
        <v>0</v>
      </c>
      <c r="N21" s="66"/>
      <c r="O21" s="67">
        <v>0</v>
      </c>
    </row>
    <row r="22" spans="1:15" ht="15.75" x14ac:dyDescent="0.25">
      <c r="A22" s="22" t="s">
        <v>27</v>
      </c>
      <c r="B22" s="23">
        <v>10</v>
      </c>
      <c r="C22" s="25">
        <f t="shared" si="1"/>
        <v>40</v>
      </c>
      <c r="D22" s="19">
        <f t="shared" si="2"/>
        <v>30</v>
      </c>
      <c r="E22" s="24">
        <v>0</v>
      </c>
      <c r="F22" s="21">
        <f t="shared" si="3"/>
        <v>100000</v>
      </c>
      <c r="H22" s="66">
        <v>330</v>
      </c>
      <c r="I22" s="66">
        <v>0</v>
      </c>
      <c r="J22" s="66">
        <v>21</v>
      </c>
      <c r="K22" s="66">
        <v>0</v>
      </c>
      <c r="L22" s="66">
        <v>0</v>
      </c>
      <c r="M22" s="66">
        <v>0</v>
      </c>
      <c r="N22" s="66"/>
      <c r="O22" s="67">
        <v>0</v>
      </c>
    </row>
    <row r="23" spans="1:15" ht="15.75" x14ac:dyDescent="0.25">
      <c r="A23" s="22" t="s">
        <v>28</v>
      </c>
      <c r="B23" s="23">
        <v>5</v>
      </c>
      <c r="C23" s="25">
        <f t="shared" si="1"/>
        <v>20</v>
      </c>
      <c r="D23" s="19">
        <f t="shared" si="2"/>
        <v>15</v>
      </c>
      <c r="E23" s="24">
        <v>1</v>
      </c>
      <c r="F23" s="21">
        <f t="shared" si="3"/>
        <v>50000</v>
      </c>
      <c r="H23" s="66">
        <v>331</v>
      </c>
      <c r="I23" s="69">
        <v>14</v>
      </c>
      <c r="J23" s="66">
        <v>7</v>
      </c>
      <c r="K23" s="66">
        <v>0</v>
      </c>
      <c r="L23" s="66">
        <v>565.51700000000005</v>
      </c>
      <c r="M23" s="66">
        <v>60</v>
      </c>
      <c r="N23" s="66"/>
      <c r="O23" s="66">
        <v>68</v>
      </c>
    </row>
    <row r="24" spans="1:15" ht="15.75" x14ac:dyDescent="0.25">
      <c r="A24" s="22" t="s">
        <v>29</v>
      </c>
      <c r="B24" s="23">
        <v>6</v>
      </c>
      <c r="C24" s="25">
        <f t="shared" si="1"/>
        <v>24</v>
      </c>
      <c r="D24" s="19">
        <f t="shared" si="2"/>
        <v>18</v>
      </c>
      <c r="E24" s="24">
        <v>1</v>
      </c>
      <c r="F24" s="21">
        <f t="shared" si="3"/>
        <v>60000</v>
      </c>
      <c r="H24" s="66">
        <v>332</v>
      </c>
      <c r="I24" s="66">
        <v>21</v>
      </c>
      <c r="J24" s="66">
        <v>0</v>
      </c>
      <c r="K24" s="66">
        <v>1</v>
      </c>
      <c r="L24" s="66">
        <v>1099.999</v>
      </c>
      <c r="M24" s="66">
        <v>80</v>
      </c>
      <c r="N24" s="66"/>
      <c r="O24" s="66">
        <v>99</v>
      </c>
    </row>
    <row r="25" spans="1:15" ht="15.75" x14ac:dyDescent="0.25">
      <c r="A25" s="22" t="s">
        <v>30</v>
      </c>
      <c r="B25" s="23">
        <v>14</v>
      </c>
      <c r="C25" s="25">
        <f t="shared" si="1"/>
        <v>56</v>
      </c>
      <c r="D25" s="19">
        <f t="shared" si="2"/>
        <v>42</v>
      </c>
      <c r="E25" s="24">
        <v>0</v>
      </c>
      <c r="F25" s="21">
        <f t="shared" si="3"/>
        <v>140000</v>
      </c>
      <c r="H25" s="70">
        <v>275</v>
      </c>
      <c r="I25" s="70"/>
      <c r="J25" s="70"/>
      <c r="K25" s="70"/>
      <c r="L25" s="70"/>
      <c r="M25" s="70"/>
      <c r="N25" s="70">
        <v>253</v>
      </c>
      <c r="O25" s="70"/>
    </row>
    <row r="26" spans="1:15" ht="15.75" x14ac:dyDescent="0.25">
      <c r="A26" s="22" t="s">
        <v>31</v>
      </c>
      <c r="B26" s="23">
        <v>1</v>
      </c>
      <c r="C26" s="25">
        <f t="shared" si="1"/>
        <v>4</v>
      </c>
      <c r="D26" s="19">
        <f t="shared" si="2"/>
        <v>3</v>
      </c>
      <c r="E26" s="24">
        <v>0</v>
      </c>
      <c r="F26" s="21">
        <f t="shared" si="3"/>
        <v>10000</v>
      </c>
      <c r="H26" s="70">
        <v>292</v>
      </c>
      <c r="I26" s="70"/>
      <c r="J26" s="70"/>
      <c r="K26" s="70"/>
      <c r="L26" s="70"/>
      <c r="M26" s="70"/>
      <c r="N26" s="70">
        <v>343</v>
      </c>
      <c r="O26" s="70"/>
    </row>
    <row r="27" spans="1:15" ht="15.75" x14ac:dyDescent="0.25">
      <c r="A27" s="22" t="s">
        <v>32</v>
      </c>
      <c r="B27" s="23">
        <v>3</v>
      </c>
      <c r="C27" s="25">
        <f t="shared" si="1"/>
        <v>12</v>
      </c>
      <c r="D27" s="19">
        <f t="shared" si="2"/>
        <v>9</v>
      </c>
      <c r="E27" s="23">
        <v>1</v>
      </c>
      <c r="F27" s="21">
        <f t="shared" si="3"/>
        <v>30000</v>
      </c>
      <c r="H27" s="70">
        <v>1030</v>
      </c>
      <c r="I27" s="70"/>
      <c r="J27" s="70"/>
      <c r="K27" s="70"/>
      <c r="L27" s="70"/>
      <c r="M27" s="70">
        <v>150</v>
      </c>
      <c r="N27" s="70"/>
      <c r="O27" s="70"/>
    </row>
    <row r="28" spans="1:15" ht="15.75" x14ac:dyDescent="0.25">
      <c r="A28" s="22" t="s">
        <v>33</v>
      </c>
      <c r="B28" s="23">
        <v>2</v>
      </c>
      <c r="C28" s="25">
        <f t="shared" si="1"/>
        <v>8</v>
      </c>
      <c r="D28" s="19">
        <f t="shared" si="2"/>
        <v>6</v>
      </c>
      <c r="E28" s="23">
        <v>0</v>
      </c>
      <c r="F28" s="21">
        <f t="shared" si="3"/>
        <v>20000</v>
      </c>
      <c r="H28" s="66">
        <v>602</v>
      </c>
      <c r="I28" s="67">
        <v>21</v>
      </c>
      <c r="J28" s="67">
        <v>0</v>
      </c>
      <c r="K28" s="66">
        <v>2</v>
      </c>
      <c r="L28" s="66">
        <v>1040</v>
      </c>
      <c r="M28" s="67">
        <v>60</v>
      </c>
      <c r="N28" s="67"/>
      <c r="O28" s="67">
        <v>95</v>
      </c>
    </row>
    <row r="29" spans="1:15" ht="15.75" x14ac:dyDescent="0.25">
      <c r="A29" s="22" t="s">
        <v>34</v>
      </c>
      <c r="B29" s="23">
        <v>4</v>
      </c>
      <c r="C29" s="25">
        <f t="shared" si="1"/>
        <v>16</v>
      </c>
      <c r="D29" s="19">
        <f t="shared" si="2"/>
        <v>12</v>
      </c>
      <c r="E29" s="23">
        <v>0</v>
      </c>
      <c r="F29" s="21">
        <f t="shared" si="3"/>
        <v>40000</v>
      </c>
      <c r="H29" s="66">
        <v>604</v>
      </c>
      <c r="I29" s="66">
        <v>10</v>
      </c>
      <c r="J29" s="66">
        <v>11</v>
      </c>
      <c r="K29" s="66">
        <v>1</v>
      </c>
      <c r="L29" s="66">
        <v>260</v>
      </c>
      <c r="M29" s="66">
        <v>60</v>
      </c>
      <c r="N29" s="66"/>
      <c r="O29" s="66">
        <v>45</v>
      </c>
    </row>
    <row r="30" spans="1:15" ht="16.5" thickBot="1" x14ac:dyDescent="0.3">
      <c r="A30" s="28" t="s">
        <v>35</v>
      </c>
      <c r="B30" s="29">
        <v>8</v>
      </c>
      <c r="C30" s="18">
        <v>35</v>
      </c>
      <c r="D30" s="19">
        <v>43</v>
      </c>
      <c r="E30" s="24">
        <v>4</v>
      </c>
      <c r="F30" s="21">
        <f t="shared" si="3"/>
        <v>80000</v>
      </c>
      <c r="H30" s="66">
        <v>971</v>
      </c>
      <c r="I30" s="66">
        <v>5</v>
      </c>
      <c r="J30" s="66">
        <v>16</v>
      </c>
      <c r="K30" s="66">
        <v>0</v>
      </c>
      <c r="L30" s="66">
        <v>260</v>
      </c>
      <c r="M30" s="66">
        <v>20</v>
      </c>
      <c r="N30" s="66"/>
      <c r="O30" s="66">
        <v>24</v>
      </c>
    </row>
    <row r="31" spans="1:15" ht="16.5" thickBot="1" x14ac:dyDescent="0.3">
      <c r="A31" s="43" t="s">
        <v>22</v>
      </c>
      <c r="B31" s="44">
        <f>SUM(B18:B30)</f>
        <v>95</v>
      </c>
      <c r="C31" s="45">
        <f>B31*4</f>
        <v>380</v>
      </c>
      <c r="D31" s="44">
        <f>SUM(D18:D30)</f>
        <v>304</v>
      </c>
      <c r="E31" s="44">
        <f>SUM(E18:E30)</f>
        <v>19</v>
      </c>
      <c r="F31" s="46">
        <f t="shared" si="3"/>
        <v>950000</v>
      </c>
      <c r="H31" s="71">
        <v>972</v>
      </c>
      <c r="I31" s="71">
        <v>21</v>
      </c>
      <c r="J31" s="71">
        <v>0</v>
      </c>
      <c r="K31" s="71">
        <v>4</v>
      </c>
      <c r="L31" s="71">
        <v>1040</v>
      </c>
      <c r="M31" s="71">
        <v>40</v>
      </c>
      <c r="N31" s="71"/>
      <c r="O31" s="71">
        <v>124</v>
      </c>
    </row>
    <row r="32" spans="1:15" ht="15.75" x14ac:dyDescent="0.25">
      <c r="A32" s="47" t="s">
        <v>36</v>
      </c>
      <c r="B32" s="48"/>
      <c r="C32" s="48"/>
      <c r="D32" s="48"/>
      <c r="E32" s="48"/>
      <c r="F32" s="49"/>
      <c r="H32" s="72">
        <v>973</v>
      </c>
      <c r="I32" s="71">
        <v>21</v>
      </c>
      <c r="J32" s="71">
        <v>0</v>
      </c>
      <c r="K32" s="71">
        <v>2</v>
      </c>
      <c r="L32" s="71">
        <v>960</v>
      </c>
      <c r="M32" s="71">
        <v>80</v>
      </c>
      <c r="N32" s="71"/>
      <c r="O32" s="71">
        <v>100</v>
      </c>
    </row>
    <row r="33" spans="1:15" ht="15.75" x14ac:dyDescent="0.25">
      <c r="A33" s="50" t="s">
        <v>37</v>
      </c>
      <c r="B33" s="23">
        <v>7</v>
      </c>
      <c r="C33" s="24"/>
      <c r="D33" s="24"/>
      <c r="E33" s="24"/>
      <c r="F33" s="21">
        <f t="shared" ref="F33:F52" si="4">B33*10000</f>
        <v>70000</v>
      </c>
      <c r="H33" s="72">
        <v>989</v>
      </c>
      <c r="I33" s="71">
        <v>5</v>
      </c>
      <c r="J33" s="71">
        <v>15</v>
      </c>
      <c r="K33" s="71">
        <v>0</v>
      </c>
      <c r="L33" s="71">
        <v>0</v>
      </c>
      <c r="M33" s="71">
        <v>0</v>
      </c>
      <c r="N33" s="71"/>
      <c r="O33" s="71">
        <v>13</v>
      </c>
    </row>
    <row r="34" spans="1:15" ht="15.75" x14ac:dyDescent="0.25">
      <c r="A34" s="50" t="s">
        <v>38</v>
      </c>
      <c r="B34" s="23">
        <v>7</v>
      </c>
      <c r="C34" s="24"/>
      <c r="D34" s="24"/>
      <c r="E34" s="24"/>
      <c r="F34" s="21">
        <f t="shared" si="4"/>
        <v>70000</v>
      </c>
      <c r="H34" s="73" t="s">
        <v>56</v>
      </c>
      <c r="I34" s="74">
        <f t="shared" ref="I34:N34" si="5">SUM(I6:I33)</f>
        <v>173</v>
      </c>
      <c r="J34" s="74">
        <f t="shared" si="5"/>
        <v>351</v>
      </c>
      <c r="K34" s="74">
        <f t="shared" si="5"/>
        <v>18</v>
      </c>
      <c r="L34" s="74">
        <f t="shared" si="5"/>
        <v>7375.8530000000001</v>
      </c>
      <c r="M34" s="74">
        <f>SUM(M6:M33)</f>
        <v>730</v>
      </c>
      <c r="N34" s="74">
        <f t="shared" si="5"/>
        <v>596</v>
      </c>
      <c r="O34" s="74">
        <f>SUM(O6:O33)</f>
        <v>856</v>
      </c>
    </row>
    <row r="35" spans="1:15" x14ac:dyDescent="0.25">
      <c r="A35" s="50" t="s">
        <v>39</v>
      </c>
      <c r="B35" s="23">
        <v>1</v>
      </c>
      <c r="C35" s="24"/>
      <c r="D35" s="24"/>
      <c r="E35" s="24"/>
      <c r="F35" s="21">
        <f t="shared" si="4"/>
        <v>10000</v>
      </c>
    </row>
    <row r="36" spans="1:15" x14ac:dyDescent="0.25">
      <c r="A36" s="50" t="s">
        <v>40</v>
      </c>
      <c r="B36" s="23">
        <v>12</v>
      </c>
      <c r="C36" s="24"/>
      <c r="D36" s="24"/>
      <c r="E36" s="24"/>
      <c r="F36" s="21">
        <f t="shared" si="4"/>
        <v>120000</v>
      </c>
    </row>
    <row r="37" spans="1:15" x14ac:dyDescent="0.25">
      <c r="A37" s="50" t="s">
        <v>41</v>
      </c>
      <c r="B37" s="23">
        <v>27</v>
      </c>
      <c r="C37" s="24"/>
      <c r="D37" s="24"/>
      <c r="E37" s="24"/>
      <c r="F37" s="21">
        <f t="shared" si="4"/>
        <v>270000</v>
      </c>
      <c r="H37" s="75" t="s">
        <v>80</v>
      </c>
      <c r="I37" s="76"/>
      <c r="J37" s="76"/>
      <c r="K37" s="76"/>
      <c r="L37" s="76"/>
      <c r="M37" s="76"/>
      <c r="N37" s="76"/>
      <c r="O37" s="76"/>
    </row>
    <row r="38" spans="1:15" x14ac:dyDescent="0.25">
      <c r="A38" s="50" t="s">
        <v>42</v>
      </c>
      <c r="B38" s="23">
        <v>1</v>
      </c>
      <c r="C38" s="24"/>
      <c r="D38" s="24"/>
      <c r="E38" s="24"/>
      <c r="F38" s="21">
        <f t="shared" si="4"/>
        <v>10000</v>
      </c>
      <c r="H38" s="82" t="s">
        <v>81</v>
      </c>
      <c r="I38" s="83"/>
      <c r="J38" s="83"/>
      <c r="K38" s="83"/>
      <c r="L38" s="83"/>
      <c r="M38" s="83"/>
      <c r="N38" s="83"/>
      <c r="O38" s="83"/>
    </row>
    <row r="39" spans="1:15" x14ac:dyDescent="0.25">
      <c r="A39" s="50" t="s">
        <v>43</v>
      </c>
      <c r="B39" s="23">
        <v>6</v>
      </c>
      <c r="C39" s="24"/>
      <c r="D39" s="24"/>
      <c r="E39" s="24"/>
      <c r="F39" s="21">
        <f t="shared" si="4"/>
        <v>60000</v>
      </c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50" t="s">
        <v>44</v>
      </c>
      <c r="B40" s="23">
        <v>5</v>
      </c>
      <c r="C40" s="24"/>
      <c r="D40" s="24"/>
      <c r="E40" s="24"/>
      <c r="F40" s="21">
        <f t="shared" si="4"/>
        <v>50000</v>
      </c>
      <c r="H40" s="76" t="s">
        <v>82</v>
      </c>
      <c r="I40" s="76"/>
      <c r="J40" s="76"/>
      <c r="K40" s="76"/>
      <c r="L40" s="76"/>
      <c r="M40" s="76"/>
      <c r="N40" s="76"/>
      <c r="O40" s="76"/>
    </row>
    <row r="41" spans="1:15" x14ac:dyDescent="0.25">
      <c r="A41" s="50" t="s">
        <v>45</v>
      </c>
      <c r="B41" s="23">
        <v>4</v>
      </c>
      <c r="C41" s="24"/>
      <c r="D41" s="24"/>
      <c r="E41" s="24"/>
      <c r="F41" s="21">
        <f t="shared" si="4"/>
        <v>40000</v>
      </c>
      <c r="H41" s="76"/>
      <c r="I41" s="76"/>
      <c r="J41" s="76"/>
      <c r="K41" s="76"/>
      <c r="L41" s="76"/>
      <c r="M41" s="76"/>
      <c r="N41" s="76"/>
      <c r="O41" s="76"/>
    </row>
    <row r="42" spans="1:15" x14ac:dyDescent="0.25">
      <c r="A42" s="50" t="s">
        <v>46</v>
      </c>
      <c r="B42" s="23">
        <v>2</v>
      </c>
      <c r="C42" s="24"/>
      <c r="D42" s="24"/>
      <c r="E42" s="24"/>
      <c r="F42" s="21">
        <f t="shared" si="4"/>
        <v>20000</v>
      </c>
      <c r="H42" s="76" t="s">
        <v>83</v>
      </c>
      <c r="I42" s="76"/>
      <c r="J42" s="76"/>
      <c r="K42" s="76"/>
      <c r="L42" s="76"/>
      <c r="M42" s="76"/>
      <c r="N42" s="76"/>
      <c r="O42" s="76"/>
    </row>
    <row r="43" spans="1:15" x14ac:dyDescent="0.25">
      <c r="A43" s="50" t="s">
        <v>47</v>
      </c>
      <c r="B43" s="23">
        <v>1</v>
      </c>
      <c r="C43" s="24"/>
      <c r="D43" s="24"/>
      <c r="E43" s="24"/>
      <c r="F43" s="21">
        <f t="shared" si="4"/>
        <v>10000</v>
      </c>
    </row>
    <row r="44" spans="1:15" x14ac:dyDescent="0.25">
      <c r="A44" s="50" t="s">
        <v>48</v>
      </c>
      <c r="B44" s="23">
        <v>3</v>
      </c>
      <c r="C44" s="24"/>
      <c r="D44" s="24"/>
      <c r="E44" s="24"/>
      <c r="F44" s="21">
        <f t="shared" si="4"/>
        <v>30000</v>
      </c>
    </row>
    <row r="45" spans="1:15" x14ac:dyDescent="0.25">
      <c r="A45" s="50" t="s">
        <v>49</v>
      </c>
      <c r="B45" s="23">
        <v>3</v>
      </c>
      <c r="C45" s="24"/>
      <c r="D45" s="24"/>
      <c r="E45" s="24"/>
      <c r="F45" s="21">
        <f t="shared" si="4"/>
        <v>30000</v>
      </c>
    </row>
    <row r="46" spans="1:15" x14ac:dyDescent="0.25">
      <c r="A46" s="50" t="s">
        <v>50</v>
      </c>
      <c r="B46" s="23">
        <v>5</v>
      </c>
      <c r="C46" s="24"/>
      <c r="D46" s="24"/>
      <c r="E46" s="24"/>
      <c r="F46" s="21">
        <f t="shared" si="4"/>
        <v>50000</v>
      </c>
    </row>
    <row r="47" spans="1:15" x14ac:dyDescent="0.25">
      <c r="A47" s="50" t="s">
        <v>51</v>
      </c>
      <c r="B47" s="23">
        <v>2</v>
      </c>
      <c r="C47" s="24"/>
      <c r="D47" s="24"/>
      <c r="E47" s="24"/>
      <c r="F47" s="21">
        <f t="shared" si="4"/>
        <v>20000</v>
      </c>
    </row>
    <row r="48" spans="1:15" x14ac:dyDescent="0.25">
      <c r="A48" s="50" t="s">
        <v>52</v>
      </c>
      <c r="B48" s="23">
        <v>9</v>
      </c>
      <c r="C48" s="24"/>
      <c r="D48" s="24"/>
      <c r="E48" s="24"/>
      <c r="F48" s="21">
        <f t="shared" si="4"/>
        <v>90000</v>
      </c>
    </row>
    <row r="49" spans="1:6" x14ac:dyDescent="0.25">
      <c r="A49" s="50" t="s">
        <v>53</v>
      </c>
      <c r="B49" s="23">
        <v>2</v>
      </c>
      <c r="C49" s="24"/>
      <c r="D49" s="24"/>
      <c r="E49" s="24"/>
      <c r="F49" s="21">
        <f t="shared" si="4"/>
        <v>20000</v>
      </c>
    </row>
    <row r="50" spans="1:6" x14ac:dyDescent="0.25">
      <c r="A50" s="50" t="s">
        <v>54</v>
      </c>
      <c r="B50" s="23">
        <v>2</v>
      </c>
      <c r="C50" s="24"/>
      <c r="D50" s="24"/>
      <c r="E50" s="24"/>
      <c r="F50" s="21">
        <f t="shared" si="4"/>
        <v>20000</v>
      </c>
    </row>
    <row r="51" spans="1:6" x14ac:dyDescent="0.25">
      <c r="A51" s="50" t="s">
        <v>55</v>
      </c>
      <c r="B51" s="23">
        <v>6</v>
      </c>
      <c r="C51" s="24"/>
      <c r="D51" s="24"/>
      <c r="E51" s="24"/>
      <c r="F51" s="21">
        <f t="shared" si="4"/>
        <v>60000</v>
      </c>
    </row>
    <row r="52" spans="1:6" ht="15.75" thickBot="1" x14ac:dyDescent="0.3">
      <c r="A52" s="51" t="s">
        <v>56</v>
      </c>
      <c r="B52" s="52">
        <f>SUM(B33:B51)</f>
        <v>105</v>
      </c>
      <c r="C52" s="53"/>
      <c r="D52" s="54"/>
      <c r="E52" s="55"/>
      <c r="F52" s="56">
        <f t="shared" si="4"/>
        <v>1050000</v>
      </c>
    </row>
    <row r="53" spans="1:6" ht="15.75" thickBot="1" x14ac:dyDescent="0.3">
      <c r="A53" s="57" t="s">
        <v>57</v>
      </c>
      <c r="B53" s="33">
        <f>B52+B31+B15</f>
        <v>856</v>
      </c>
      <c r="C53" s="33">
        <f>SUM(C52,C31,C15)</f>
        <v>2348</v>
      </c>
      <c r="D53" s="33">
        <f>SUM(D52,D31,D15)</f>
        <v>2191</v>
      </c>
      <c r="E53" s="33">
        <f>SUM(E52,E31,E15)</f>
        <v>224</v>
      </c>
      <c r="F53" s="33">
        <f>SUM(F52,F31,F15)</f>
        <v>8560000</v>
      </c>
    </row>
  </sheetData>
  <mergeCells count="1">
    <mergeCell ref="H38:O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12" sqref="G12"/>
    </sheetView>
  </sheetViews>
  <sheetFormatPr baseColWidth="10" defaultRowHeight="15" x14ac:dyDescent="0.25"/>
  <cols>
    <col min="1" max="1" width="34.42578125" customWidth="1"/>
    <col min="2" max="2" width="10.140625" customWidth="1"/>
    <col min="3" max="3" width="5.140625" customWidth="1"/>
    <col min="4" max="4" width="6.85546875" customWidth="1"/>
    <col min="5" max="5" width="11.42578125" customWidth="1"/>
    <col min="6" max="6" width="18.570312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2"/>
    </row>
    <row r="3" spans="1:6" ht="15.75" thickBot="1" x14ac:dyDescent="0.3">
      <c r="A3" s="3" t="s">
        <v>90</v>
      </c>
      <c r="B3" s="4"/>
      <c r="C3" s="4"/>
      <c r="D3" s="4"/>
      <c r="E3" s="4"/>
      <c r="F3" s="5"/>
    </row>
    <row r="4" spans="1:6" ht="15.75" thickBot="1" x14ac:dyDescent="0.3">
      <c r="A4" s="6" t="s">
        <v>3</v>
      </c>
      <c r="B4" s="7" t="s">
        <v>4</v>
      </c>
      <c r="C4" s="8" t="s">
        <v>5</v>
      </c>
      <c r="D4" s="9"/>
      <c r="E4" s="10"/>
      <c r="F4" s="11" t="s">
        <v>6</v>
      </c>
    </row>
    <row r="5" spans="1:6" ht="15.75" thickBot="1" x14ac:dyDescent="0.3">
      <c r="A5" s="12" t="s">
        <v>7</v>
      </c>
      <c r="B5" s="13" t="s">
        <v>8</v>
      </c>
      <c r="C5" s="14" t="s">
        <v>9</v>
      </c>
      <c r="D5" s="14" t="s">
        <v>10</v>
      </c>
      <c r="E5" s="14" t="s">
        <v>11</v>
      </c>
      <c r="F5" s="15" t="s">
        <v>12</v>
      </c>
    </row>
    <row r="6" spans="1:6" x14ac:dyDescent="0.25">
      <c r="A6" s="16" t="s">
        <v>13</v>
      </c>
      <c r="B6" s="17">
        <v>77</v>
      </c>
      <c r="C6" s="18">
        <f>B6*4</f>
        <v>308</v>
      </c>
      <c r="D6" s="19">
        <f>B6*3</f>
        <v>231</v>
      </c>
      <c r="E6" s="20">
        <v>8</v>
      </c>
      <c r="F6" s="21">
        <f t="shared" ref="F6:F14" si="0">B6*10000</f>
        <v>770000</v>
      </c>
    </row>
    <row r="7" spans="1:6" x14ac:dyDescent="0.25">
      <c r="A7" s="22" t="s">
        <v>14</v>
      </c>
      <c r="B7" s="17">
        <v>51</v>
      </c>
      <c r="C7" s="18">
        <v>348</v>
      </c>
      <c r="D7" s="19">
        <v>268</v>
      </c>
      <c r="E7" s="20">
        <v>108</v>
      </c>
      <c r="F7" s="21">
        <f t="shared" si="0"/>
        <v>510000</v>
      </c>
    </row>
    <row r="8" spans="1:6" x14ac:dyDescent="0.25">
      <c r="A8" s="16" t="s">
        <v>15</v>
      </c>
      <c r="B8" s="23">
        <v>26</v>
      </c>
      <c r="C8" s="18">
        <f>B8*4</f>
        <v>104</v>
      </c>
      <c r="D8" s="24">
        <f>B8*3</f>
        <v>78</v>
      </c>
      <c r="E8" s="24">
        <v>6</v>
      </c>
      <c r="F8" s="21">
        <f t="shared" si="0"/>
        <v>260000</v>
      </c>
    </row>
    <row r="9" spans="1:6" x14ac:dyDescent="0.25">
      <c r="A9" s="22" t="s">
        <v>16</v>
      </c>
      <c r="B9" s="23">
        <v>23</v>
      </c>
      <c r="C9" s="25">
        <v>83</v>
      </c>
      <c r="D9" s="20">
        <v>85</v>
      </c>
      <c r="E9" s="24">
        <v>3</v>
      </c>
      <c r="F9" s="21">
        <f t="shared" si="0"/>
        <v>230000</v>
      </c>
    </row>
    <row r="10" spans="1:6" x14ac:dyDescent="0.25">
      <c r="A10" s="22" t="s">
        <v>17</v>
      </c>
      <c r="B10" s="23">
        <v>33</v>
      </c>
      <c r="C10" s="18">
        <f>B10*4</f>
        <v>132</v>
      </c>
      <c r="D10" s="26">
        <f>B10*3</f>
        <v>99</v>
      </c>
      <c r="E10" s="24">
        <v>5</v>
      </c>
      <c r="F10" s="21">
        <f t="shared" si="0"/>
        <v>330000</v>
      </c>
    </row>
    <row r="11" spans="1:6" x14ac:dyDescent="0.25">
      <c r="A11" s="22" t="s">
        <v>18</v>
      </c>
      <c r="B11" s="23">
        <v>149</v>
      </c>
      <c r="C11" s="18">
        <v>336</v>
      </c>
      <c r="D11" s="24">
        <v>349</v>
      </c>
      <c r="E11" s="24">
        <v>44</v>
      </c>
      <c r="F11" s="27">
        <f t="shared" si="0"/>
        <v>1490000</v>
      </c>
    </row>
    <row r="12" spans="1:6" x14ac:dyDescent="0.25">
      <c r="A12" s="22" t="s">
        <v>19</v>
      </c>
      <c r="B12" s="23">
        <v>8</v>
      </c>
      <c r="C12" s="18">
        <f>B12*4</f>
        <v>32</v>
      </c>
      <c r="D12" s="24">
        <f>B12*3</f>
        <v>24</v>
      </c>
      <c r="E12" s="24">
        <v>2</v>
      </c>
      <c r="F12" s="21">
        <f t="shared" si="0"/>
        <v>80000</v>
      </c>
    </row>
    <row r="13" spans="1:6" x14ac:dyDescent="0.25">
      <c r="A13" s="22" t="s">
        <v>20</v>
      </c>
      <c r="B13" s="23">
        <v>33</v>
      </c>
      <c r="C13" s="24">
        <f>B13*4</f>
        <v>132</v>
      </c>
      <c r="D13" s="19">
        <f>B13*3</f>
        <v>99</v>
      </c>
      <c r="E13" s="24">
        <v>4</v>
      </c>
      <c r="F13" s="21">
        <f t="shared" si="0"/>
        <v>330000</v>
      </c>
    </row>
    <row r="14" spans="1:6" ht="15.75" thickBot="1" x14ac:dyDescent="0.3">
      <c r="A14" s="28" t="s">
        <v>21</v>
      </c>
      <c r="B14" s="29">
        <v>265</v>
      </c>
      <c r="C14" s="25">
        <v>533</v>
      </c>
      <c r="D14" s="30">
        <v>684</v>
      </c>
      <c r="E14" s="30">
        <v>25</v>
      </c>
      <c r="F14" s="31">
        <f t="shared" si="0"/>
        <v>2650000</v>
      </c>
    </row>
    <row r="15" spans="1:6" ht="15.75" thickBot="1" x14ac:dyDescent="0.3">
      <c r="A15" s="32" t="s">
        <v>22</v>
      </c>
      <c r="B15" s="33">
        <f>SUM(B6:B14)</f>
        <v>665</v>
      </c>
      <c r="C15" s="33">
        <f>SUM(C6:C14)</f>
        <v>2008</v>
      </c>
      <c r="D15" s="33">
        <f>SUM(D6:D14)</f>
        <v>1917</v>
      </c>
      <c r="E15" s="33">
        <f>SUM(E6:E14)</f>
        <v>205</v>
      </c>
      <c r="F15" s="34">
        <f>SUM(F6:F14)</f>
        <v>6650000</v>
      </c>
    </row>
    <row r="16" spans="1:6" ht="15.75" thickBot="1" x14ac:dyDescent="0.3">
      <c r="A16" s="35"/>
      <c r="B16" s="36" t="s">
        <v>4</v>
      </c>
      <c r="C16" s="37" t="s">
        <v>5</v>
      </c>
      <c r="D16" s="38"/>
      <c r="E16" s="39"/>
      <c r="F16" s="36" t="s">
        <v>6</v>
      </c>
    </row>
    <row r="17" spans="1:6" ht="15.75" thickBot="1" x14ac:dyDescent="0.3">
      <c r="A17" s="40" t="s">
        <v>7</v>
      </c>
      <c r="B17" s="41" t="s">
        <v>8</v>
      </c>
      <c r="C17" s="36" t="s">
        <v>9</v>
      </c>
      <c r="D17" s="42" t="s">
        <v>10</v>
      </c>
      <c r="E17" s="36" t="s">
        <v>11</v>
      </c>
      <c r="F17" s="41" t="s">
        <v>12</v>
      </c>
    </row>
    <row r="18" spans="1:6" x14ac:dyDescent="0.25">
      <c r="A18" s="22" t="s">
        <v>23</v>
      </c>
      <c r="B18" s="23">
        <v>10</v>
      </c>
      <c r="C18" s="25">
        <f t="shared" ref="C18:C35" si="1">B18*4</f>
        <v>40</v>
      </c>
      <c r="D18" s="19">
        <f t="shared" ref="D18:D35" si="2">B18*3</f>
        <v>30</v>
      </c>
      <c r="E18" s="24">
        <v>0</v>
      </c>
      <c r="F18" s="21">
        <f t="shared" ref="F18:F37" si="3">B18*10000</f>
        <v>100000</v>
      </c>
    </row>
    <row r="19" spans="1:6" x14ac:dyDescent="0.25">
      <c r="A19" s="22" t="s">
        <v>91</v>
      </c>
      <c r="B19" s="23">
        <v>1</v>
      </c>
      <c r="C19" s="25">
        <f t="shared" si="1"/>
        <v>4</v>
      </c>
      <c r="D19" s="19">
        <f t="shared" si="2"/>
        <v>3</v>
      </c>
      <c r="E19" s="24">
        <v>0</v>
      </c>
      <c r="F19" s="21">
        <f t="shared" si="3"/>
        <v>10000</v>
      </c>
    </row>
    <row r="20" spans="1:6" x14ac:dyDescent="0.25">
      <c r="A20" s="22" t="s">
        <v>24</v>
      </c>
      <c r="B20" s="23">
        <v>23</v>
      </c>
      <c r="C20" s="25">
        <f t="shared" si="1"/>
        <v>92</v>
      </c>
      <c r="D20" s="19">
        <f t="shared" si="2"/>
        <v>69</v>
      </c>
      <c r="E20" s="24">
        <v>5</v>
      </c>
      <c r="F20" s="21">
        <f t="shared" si="3"/>
        <v>230000</v>
      </c>
    </row>
    <row r="21" spans="1:6" x14ac:dyDescent="0.25">
      <c r="A21" s="22" t="s">
        <v>92</v>
      </c>
      <c r="B21" s="23">
        <v>1</v>
      </c>
      <c r="C21" s="25">
        <v>0</v>
      </c>
      <c r="D21" s="19">
        <v>0</v>
      </c>
      <c r="E21" s="24">
        <v>0</v>
      </c>
      <c r="F21" s="21">
        <f t="shared" si="3"/>
        <v>10000</v>
      </c>
    </row>
    <row r="22" spans="1:6" x14ac:dyDescent="0.25">
      <c r="A22" s="22" t="s">
        <v>25</v>
      </c>
      <c r="B22" s="23">
        <v>1</v>
      </c>
      <c r="C22" s="25">
        <f t="shared" si="1"/>
        <v>4</v>
      </c>
      <c r="D22" s="19">
        <f t="shared" si="2"/>
        <v>3</v>
      </c>
      <c r="E22" s="24">
        <v>5</v>
      </c>
      <c r="F22" s="21">
        <f t="shared" si="3"/>
        <v>10000</v>
      </c>
    </row>
    <row r="23" spans="1:6" x14ac:dyDescent="0.25">
      <c r="A23" s="22" t="s">
        <v>26</v>
      </c>
      <c r="B23" s="23">
        <v>5</v>
      </c>
      <c r="C23" s="25">
        <f t="shared" si="1"/>
        <v>20</v>
      </c>
      <c r="D23" s="19">
        <f t="shared" si="2"/>
        <v>15</v>
      </c>
      <c r="E23" s="24">
        <v>2</v>
      </c>
      <c r="F23" s="21">
        <f t="shared" si="3"/>
        <v>50000</v>
      </c>
    </row>
    <row r="24" spans="1:6" x14ac:dyDescent="0.25">
      <c r="A24" s="22" t="s">
        <v>27</v>
      </c>
      <c r="B24" s="23">
        <v>5</v>
      </c>
      <c r="C24" s="25">
        <f t="shared" si="1"/>
        <v>20</v>
      </c>
      <c r="D24" s="19">
        <f t="shared" si="2"/>
        <v>15</v>
      </c>
      <c r="E24" s="24">
        <v>0</v>
      </c>
      <c r="F24" s="21">
        <f t="shared" si="3"/>
        <v>50000</v>
      </c>
    </row>
    <row r="25" spans="1:6" x14ac:dyDescent="0.25">
      <c r="A25" s="22" t="s">
        <v>28</v>
      </c>
      <c r="B25" s="23">
        <v>7</v>
      </c>
      <c r="C25" s="25">
        <f t="shared" si="1"/>
        <v>28</v>
      </c>
      <c r="D25" s="19">
        <f t="shared" si="2"/>
        <v>21</v>
      </c>
      <c r="E25" s="24">
        <v>1</v>
      </c>
      <c r="F25" s="21">
        <f t="shared" si="3"/>
        <v>70000</v>
      </c>
    </row>
    <row r="26" spans="1:6" x14ac:dyDescent="0.25">
      <c r="A26" s="22" t="s">
        <v>29</v>
      </c>
      <c r="B26" s="23">
        <v>1</v>
      </c>
      <c r="C26" s="25">
        <f t="shared" si="1"/>
        <v>4</v>
      </c>
      <c r="D26" s="19">
        <f t="shared" si="2"/>
        <v>3</v>
      </c>
      <c r="E26" s="24">
        <v>1</v>
      </c>
      <c r="F26" s="21">
        <f t="shared" si="3"/>
        <v>10000</v>
      </c>
    </row>
    <row r="27" spans="1:6" x14ac:dyDescent="0.25">
      <c r="A27" s="22" t="s">
        <v>30</v>
      </c>
      <c r="B27" s="23">
        <v>16</v>
      </c>
      <c r="C27" s="25">
        <f t="shared" si="1"/>
        <v>64</v>
      </c>
      <c r="D27" s="19">
        <f t="shared" si="2"/>
        <v>48</v>
      </c>
      <c r="E27" s="24">
        <v>0</v>
      </c>
      <c r="F27" s="21">
        <f t="shared" si="3"/>
        <v>160000</v>
      </c>
    </row>
    <row r="28" spans="1:6" x14ac:dyDescent="0.25">
      <c r="A28" s="22" t="s">
        <v>31</v>
      </c>
      <c r="B28" s="23">
        <v>4</v>
      </c>
      <c r="C28" s="25">
        <f t="shared" si="1"/>
        <v>16</v>
      </c>
      <c r="D28" s="19">
        <f t="shared" si="2"/>
        <v>12</v>
      </c>
      <c r="E28" s="24">
        <v>0</v>
      </c>
      <c r="F28" s="21">
        <f t="shared" si="3"/>
        <v>40000</v>
      </c>
    </row>
    <row r="29" spans="1:6" x14ac:dyDescent="0.25">
      <c r="A29" s="22" t="s">
        <v>32</v>
      </c>
      <c r="B29" s="23">
        <v>1</v>
      </c>
      <c r="C29" s="25">
        <f t="shared" si="1"/>
        <v>4</v>
      </c>
      <c r="D29" s="19">
        <f t="shared" si="2"/>
        <v>3</v>
      </c>
      <c r="E29" s="23">
        <v>1</v>
      </c>
      <c r="F29" s="21">
        <f t="shared" si="3"/>
        <v>10000</v>
      </c>
    </row>
    <row r="30" spans="1:6" x14ac:dyDescent="0.25">
      <c r="A30" s="22" t="s">
        <v>93</v>
      </c>
      <c r="B30" s="23">
        <v>1</v>
      </c>
      <c r="C30" s="25">
        <f t="shared" si="1"/>
        <v>4</v>
      </c>
      <c r="D30" s="19">
        <f t="shared" si="2"/>
        <v>3</v>
      </c>
      <c r="E30" s="23">
        <v>0</v>
      </c>
      <c r="F30" s="21">
        <f t="shared" si="3"/>
        <v>10000</v>
      </c>
    </row>
    <row r="31" spans="1:6" x14ac:dyDescent="0.25">
      <c r="A31" s="22" t="s">
        <v>33</v>
      </c>
      <c r="B31" s="23">
        <v>1</v>
      </c>
      <c r="C31" s="25">
        <f t="shared" si="1"/>
        <v>4</v>
      </c>
      <c r="D31" s="19">
        <f t="shared" si="2"/>
        <v>3</v>
      </c>
      <c r="E31" s="23">
        <v>0</v>
      </c>
      <c r="F31" s="21">
        <f t="shared" si="3"/>
        <v>10000</v>
      </c>
    </row>
    <row r="32" spans="1:6" x14ac:dyDescent="0.25">
      <c r="A32" s="22" t="s">
        <v>94</v>
      </c>
      <c r="B32" s="23">
        <v>1</v>
      </c>
      <c r="C32" s="25">
        <f t="shared" si="1"/>
        <v>4</v>
      </c>
      <c r="D32" s="19">
        <f t="shared" si="2"/>
        <v>3</v>
      </c>
      <c r="E32" s="23">
        <v>0</v>
      </c>
      <c r="F32" s="21">
        <f t="shared" si="3"/>
        <v>10000</v>
      </c>
    </row>
    <row r="33" spans="1:6" x14ac:dyDescent="0.25">
      <c r="A33" s="22" t="s">
        <v>34</v>
      </c>
      <c r="B33" s="23">
        <v>10</v>
      </c>
      <c r="C33" s="25">
        <f t="shared" si="1"/>
        <v>40</v>
      </c>
      <c r="D33" s="19">
        <f t="shared" si="2"/>
        <v>30</v>
      </c>
      <c r="E33" s="23">
        <v>0</v>
      </c>
      <c r="F33" s="21">
        <f t="shared" si="3"/>
        <v>100000</v>
      </c>
    </row>
    <row r="34" spans="1:6" x14ac:dyDescent="0.25">
      <c r="A34" s="81" t="s">
        <v>62</v>
      </c>
      <c r="B34" s="29">
        <v>1</v>
      </c>
      <c r="C34" s="25">
        <f t="shared" si="1"/>
        <v>4</v>
      </c>
      <c r="D34" s="19">
        <f t="shared" si="2"/>
        <v>3</v>
      </c>
      <c r="E34" s="23">
        <v>0</v>
      </c>
      <c r="F34" s="21">
        <f t="shared" si="3"/>
        <v>10000</v>
      </c>
    </row>
    <row r="35" spans="1:6" x14ac:dyDescent="0.25">
      <c r="A35" s="81" t="s">
        <v>54</v>
      </c>
      <c r="B35" s="29">
        <v>6</v>
      </c>
      <c r="C35" s="25">
        <f t="shared" si="1"/>
        <v>24</v>
      </c>
      <c r="D35" s="19">
        <f t="shared" si="2"/>
        <v>18</v>
      </c>
      <c r="E35" s="23">
        <v>0</v>
      </c>
      <c r="F35" s="21">
        <f t="shared" si="3"/>
        <v>60000</v>
      </c>
    </row>
    <row r="36" spans="1:6" ht="15.75" thickBot="1" x14ac:dyDescent="0.3">
      <c r="A36" s="28" t="s">
        <v>35</v>
      </c>
      <c r="B36" s="29">
        <v>11</v>
      </c>
      <c r="C36" s="18">
        <v>35</v>
      </c>
      <c r="D36" s="19">
        <v>43</v>
      </c>
      <c r="E36" s="24">
        <v>4</v>
      </c>
      <c r="F36" s="21">
        <f t="shared" si="3"/>
        <v>110000</v>
      </c>
    </row>
    <row r="37" spans="1:6" ht="15.75" thickBot="1" x14ac:dyDescent="0.3">
      <c r="A37" s="43" t="s">
        <v>22</v>
      </c>
      <c r="B37" s="44">
        <f>SUM(B18:B36)</f>
        <v>106</v>
      </c>
      <c r="C37" s="45">
        <f>B37*4</f>
        <v>424</v>
      </c>
      <c r="D37" s="44">
        <f>SUM(D18:D36)</f>
        <v>325</v>
      </c>
      <c r="E37" s="44">
        <f>SUM(E18:E36)</f>
        <v>19</v>
      </c>
      <c r="F37" s="46">
        <f t="shared" si="3"/>
        <v>1060000</v>
      </c>
    </row>
    <row r="38" spans="1:6" x14ac:dyDescent="0.25">
      <c r="A38" s="47" t="s">
        <v>36</v>
      </c>
      <c r="B38" s="48"/>
      <c r="C38" s="48"/>
      <c r="D38" s="48"/>
      <c r="E38" s="48"/>
      <c r="F38" s="49"/>
    </row>
    <row r="39" spans="1:6" x14ac:dyDescent="0.25">
      <c r="A39" s="50" t="s">
        <v>37</v>
      </c>
      <c r="B39" s="23">
        <v>3</v>
      </c>
      <c r="C39" s="24"/>
      <c r="D39" s="24"/>
      <c r="E39" s="24"/>
      <c r="F39" s="21">
        <f t="shared" ref="F39:F46" si="4">B39*10000</f>
        <v>30000</v>
      </c>
    </row>
    <row r="40" spans="1:6" x14ac:dyDescent="0.25">
      <c r="A40" s="50" t="s">
        <v>95</v>
      </c>
      <c r="B40" s="23">
        <v>1</v>
      </c>
      <c r="C40" s="24"/>
      <c r="D40" s="24"/>
      <c r="E40" s="24"/>
      <c r="F40" s="21">
        <f t="shared" si="4"/>
        <v>10000</v>
      </c>
    </row>
    <row r="41" spans="1:6" x14ac:dyDescent="0.25">
      <c r="A41" s="50" t="s">
        <v>96</v>
      </c>
      <c r="B41" s="23">
        <v>1</v>
      </c>
      <c r="C41" s="24"/>
      <c r="D41" s="24"/>
      <c r="E41" s="24"/>
      <c r="F41" s="21">
        <f t="shared" si="4"/>
        <v>10000</v>
      </c>
    </row>
    <row r="42" spans="1:6" x14ac:dyDescent="0.25">
      <c r="A42" s="50" t="s">
        <v>97</v>
      </c>
      <c r="B42" s="23">
        <v>1</v>
      </c>
      <c r="C42" s="24"/>
      <c r="D42" s="24"/>
      <c r="E42" s="24"/>
      <c r="F42" s="21">
        <f t="shared" si="4"/>
        <v>10000</v>
      </c>
    </row>
    <row r="43" spans="1:6" x14ac:dyDescent="0.25">
      <c r="A43" s="50" t="s">
        <v>98</v>
      </c>
      <c r="B43" s="23">
        <v>6</v>
      </c>
      <c r="C43" s="24"/>
      <c r="D43" s="24"/>
      <c r="E43" s="24"/>
      <c r="F43" s="21">
        <f t="shared" si="4"/>
        <v>60000</v>
      </c>
    </row>
    <row r="44" spans="1:6" x14ac:dyDescent="0.25">
      <c r="A44" s="50" t="s">
        <v>52</v>
      </c>
      <c r="B44" s="23">
        <v>8</v>
      </c>
      <c r="C44" s="24"/>
      <c r="D44" s="24"/>
      <c r="E44" s="24"/>
      <c r="F44" s="21">
        <f t="shared" si="4"/>
        <v>80000</v>
      </c>
    </row>
    <row r="45" spans="1:6" x14ac:dyDescent="0.25">
      <c r="A45" s="50" t="s">
        <v>55</v>
      </c>
      <c r="B45" s="23">
        <v>5</v>
      </c>
      <c r="C45" s="24"/>
      <c r="D45" s="24"/>
      <c r="E45" s="24"/>
      <c r="F45" s="21">
        <f t="shared" si="4"/>
        <v>50000</v>
      </c>
    </row>
    <row r="46" spans="1:6" ht="15.75" thickBot="1" x14ac:dyDescent="0.3">
      <c r="A46" s="51" t="s">
        <v>56</v>
      </c>
      <c r="B46" s="52">
        <f>SUM(B39:B45)</f>
        <v>25</v>
      </c>
      <c r="C46" s="53"/>
      <c r="D46" s="54"/>
      <c r="E46" s="55"/>
      <c r="F46" s="56">
        <f t="shared" si="4"/>
        <v>250000</v>
      </c>
    </row>
    <row r="47" spans="1:6" ht="15.75" thickBot="1" x14ac:dyDescent="0.3">
      <c r="A47" s="57" t="s">
        <v>57</v>
      </c>
      <c r="B47" s="33">
        <f>B46+B37+B15</f>
        <v>796</v>
      </c>
      <c r="C47" s="33">
        <f>SUM(C46,C37,C15)</f>
        <v>2432</v>
      </c>
      <c r="D47" s="33">
        <f>SUM(D46,D37,D15)</f>
        <v>2242</v>
      </c>
      <c r="E47" s="33">
        <f>SUM(E46,E37,E15)</f>
        <v>224</v>
      </c>
      <c r="F47" s="33">
        <f>SUM(F46,F37,F15)</f>
        <v>7960000</v>
      </c>
    </row>
    <row r="49" spans="1:8" x14ac:dyDescent="0.25">
      <c r="A49" s="77" t="s">
        <v>80</v>
      </c>
      <c r="B49" s="78"/>
      <c r="C49" s="78"/>
      <c r="D49" s="78"/>
      <c r="E49" s="78"/>
      <c r="F49" s="78"/>
      <c r="G49" s="78"/>
      <c r="H49" s="78"/>
    </row>
    <row r="50" spans="1:8" x14ac:dyDescent="0.25">
      <c r="A50" s="82" t="s">
        <v>81</v>
      </c>
      <c r="B50" s="83"/>
      <c r="C50" s="83"/>
      <c r="D50" s="83"/>
      <c r="E50" s="83"/>
      <c r="F50" s="83"/>
      <c r="G50" s="83"/>
      <c r="H50" s="83"/>
    </row>
    <row r="51" spans="1:8" x14ac:dyDescent="0.25">
      <c r="A51" s="78"/>
      <c r="B51" s="78"/>
      <c r="C51" s="78"/>
      <c r="D51" s="78"/>
      <c r="E51" s="78"/>
      <c r="F51" s="78"/>
      <c r="G51" s="78"/>
      <c r="H51" s="78"/>
    </row>
    <row r="52" spans="1:8" x14ac:dyDescent="0.25">
      <c r="A52" s="78" t="s">
        <v>99</v>
      </c>
      <c r="B52" s="78"/>
      <c r="C52" s="78"/>
      <c r="D52" s="78"/>
      <c r="E52" s="78"/>
      <c r="F52" s="78"/>
      <c r="G52" s="78"/>
      <c r="H52" s="78"/>
    </row>
  </sheetData>
  <mergeCells count="1">
    <mergeCell ref="A50:H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26.28515625" customWidth="1"/>
    <col min="2" max="2" width="10.140625" customWidth="1"/>
    <col min="3" max="3" width="5.140625" customWidth="1"/>
    <col min="4" max="4" width="8.28515625" bestFit="1" customWidth="1"/>
    <col min="5" max="5" width="16.85546875" bestFit="1" customWidth="1"/>
    <col min="6" max="6" width="18.570312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2"/>
    </row>
    <row r="3" spans="1:6" ht="15.75" thickBot="1" x14ac:dyDescent="0.3">
      <c r="A3" s="3" t="s">
        <v>100</v>
      </c>
      <c r="B3" s="4"/>
      <c r="C3" s="4"/>
      <c r="D3" s="4"/>
      <c r="E3" s="4"/>
      <c r="F3" s="5"/>
    </row>
    <row r="4" spans="1:6" ht="15.75" thickBot="1" x14ac:dyDescent="0.3">
      <c r="A4" s="6" t="s">
        <v>3</v>
      </c>
      <c r="B4" s="7" t="s">
        <v>4</v>
      </c>
      <c r="C4" s="8" t="s">
        <v>5</v>
      </c>
      <c r="D4" s="9"/>
      <c r="E4" s="10"/>
      <c r="F4" s="11" t="s">
        <v>6</v>
      </c>
    </row>
    <row r="5" spans="1:6" ht="15.75" thickBot="1" x14ac:dyDescent="0.3">
      <c r="A5" s="12" t="s">
        <v>7</v>
      </c>
      <c r="B5" s="13" t="s">
        <v>8</v>
      </c>
      <c r="C5" s="14" t="s">
        <v>9</v>
      </c>
      <c r="D5" s="14" t="s">
        <v>10</v>
      </c>
      <c r="E5" s="14" t="s">
        <v>11</v>
      </c>
      <c r="F5" s="15" t="s">
        <v>12</v>
      </c>
    </row>
    <row r="6" spans="1:6" x14ac:dyDescent="0.25">
      <c r="A6" s="16" t="s">
        <v>13</v>
      </c>
      <c r="B6" s="17">
        <v>74</v>
      </c>
      <c r="C6" s="18">
        <f>B6*4</f>
        <v>296</v>
      </c>
      <c r="D6" s="19">
        <f>B6*3</f>
        <v>222</v>
      </c>
      <c r="E6" s="20">
        <v>8</v>
      </c>
      <c r="F6" s="21">
        <f t="shared" ref="F6:F14" si="0">B6*10000</f>
        <v>740000</v>
      </c>
    </row>
    <row r="7" spans="1:6" x14ac:dyDescent="0.25">
      <c r="A7" s="22" t="s">
        <v>14</v>
      </c>
      <c r="B7" s="17">
        <v>35</v>
      </c>
      <c r="C7" s="18">
        <v>348</v>
      </c>
      <c r="D7" s="19">
        <v>268</v>
      </c>
      <c r="E7" s="20">
        <v>108</v>
      </c>
      <c r="F7" s="21">
        <f t="shared" si="0"/>
        <v>350000</v>
      </c>
    </row>
    <row r="8" spans="1:6" x14ac:dyDescent="0.25">
      <c r="A8" s="16" t="s">
        <v>15</v>
      </c>
      <c r="B8" s="23">
        <v>22</v>
      </c>
      <c r="C8" s="18">
        <f>B8*4</f>
        <v>88</v>
      </c>
      <c r="D8" s="24">
        <f>B8*3</f>
        <v>66</v>
      </c>
      <c r="E8" s="24">
        <v>6</v>
      </c>
      <c r="F8" s="21">
        <f t="shared" si="0"/>
        <v>220000</v>
      </c>
    </row>
    <row r="9" spans="1:6" x14ac:dyDescent="0.25">
      <c r="A9" s="22" t="s">
        <v>16</v>
      </c>
      <c r="B9" s="23">
        <v>21</v>
      </c>
      <c r="C9" s="25">
        <v>83</v>
      </c>
      <c r="D9" s="20">
        <v>85</v>
      </c>
      <c r="E9" s="24">
        <v>3</v>
      </c>
      <c r="F9" s="21">
        <f>B9*10000</f>
        <v>210000</v>
      </c>
    </row>
    <row r="10" spans="1:6" x14ac:dyDescent="0.25">
      <c r="A10" s="22" t="s">
        <v>17</v>
      </c>
      <c r="B10" s="23">
        <v>31</v>
      </c>
      <c r="C10" s="18">
        <f>B10*4</f>
        <v>124</v>
      </c>
      <c r="D10" s="26">
        <f>B10*3</f>
        <v>93</v>
      </c>
      <c r="E10" s="24">
        <v>5</v>
      </c>
      <c r="F10" s="21">
        <f t="shared" si="0"/>
        <v>310000</v>
      </c>
    </row>
    <row r="11" spans="1:6" x14ac:dyDescent="0.25">
      <c r="A11" s="22" t="s">
        <v>18</v>
      </c>
      <c r="B11" s="23">
        <v>149</v>
      </c>
      <c r="C11" s="18">
        <v>336</v>
      </c>
      <c r="D11" s="24">
        <v>349</v>
      </c>
      <c r="E11" s="24">
        <v>44</v>
      </c>
      <c r="F11" s="27">
        <f t="shared" si="0"/>
        <v>1490000</v>
      </c>
    </row>
    <row r="12" spans="1:6" x14ac:dyDescent="0.25">
      <c r="A12" s="22" t="s">
        <v>19</v>
      </c>
      <c r="B12" s="23">
        <v>9</v>
      </c>
      <c r="C12" s="18">
        <f>B12*4</f>
        <v>36</v>
      </c>
      <c r="D12" s="24">
        <f>B12*3</f>
        <v>27</v>
      </c>
      <c r="E12" s="24">
        <v>2</v>
      </c>
      <c r="F12" s="21">
        <f t="shared" si="0"/>
        <v>90000</v>
      </c>
    </row>
    <row r="13" spans="1:6" x14ac:dyDescent="0.25">
      <c r="A13" s="22" t="s">
        <v>20</v>
      </c>
      <c r="B13" s="23">
        <v>30</v>
      </c>
      <c r="C13" s="24">
        <f>B13*4</f>
        <v>120</v>
      </c>
      <c r="D13" s="19">
        <f>B13*3</f>
        <v>90</v>
      </c>
      <c r="E13" s="24">
        <v>4</v>
      </c>
      <c r="F13" s="21">
        <f t="shared" si="0"/>
        <v>300000</v>
      </c>
    </row>
    <row r="14" spans="1:6" ht="15.75" thickBot="1" x14ac:dyDescent="0.3">
      <c r="A14" s="28" t="s">
        <v>21</v>
      </c>
      <c r="B14" s="29">
        <v>267</v>
      </c>
      <c r="C14" s="25">
        <v>533</v>
      </c>
      <c r="D14" s="30">
        <v>684</v>
      </c>
      <c r="E14" s="30">
        <v>25</v>
      </c>
      <c r="F14" s="31">
        <f t="shared" si="0"/>
        <v>2670000</v>
      </c>
    </row>
    <row r="15" spans="1:6" ht="15.75" thickBot="1" x14ac:dyDescent="0.3">
      <c r="A15" s="32" t="s">
        <v>22</v>
      </c>
      <c r="B15" s="33">
        <f>SUM(B6:B14)</f>
        <v>638</v>
      </c>
      <c r="C15" s="33">
        <f>SUM(C6:C14)</f>
        <v>1964</v>
      </c>
      <c r="D15" s="33">
        <f>SUM(D6:D14)</f>
        <v>1884</v>
      </c>
      <c r="E15" s="33">
        <f>SUM(E6:E14)</f>
        <v>205</v>
      </c>
      <c r="F15" s="34">
        <f>SUM(F6:F14)</f>
        <v>6380000</v>
      </c>
    </row>
    <row r="16" spans="1:6" ht="15.75" thickBot="1" x14ac:dyDescent="0.3">
      <c r="A16" s="35"/>
      <c r="B16" s="36" t="s">
        <v>4</v>
      </c>
      <c r="C16" s="37" t="s">
        <v>5</v>
      </c>
      <c r="D16" s="38"/>
      <c r="E16" s="39"/>
      <c r="F16" s="36" t="s">
        <v>6</v>
      </c>
    </row>
    <row r="17" spans="1:6" ht="15.75" thickBot="1" x14ac:dyDescent="0.3">
      <c r="A17" s="40" t="s">
        <v>7</v>
      </c>
      <c r="B17" s="41" t="s">
        <v>8</v>
      </c>
      <c r="C17" s="36" t="s">
        <v>9</v>
      </c>
      <c r="D17" s="42" t="s">
        <v>10</v>
      </c>
      <c r="E17" s="36" t="s">
        <v>11</v>
      </c>
      <c r="F17" s="41" t="s">
        <v>12</v>
      </c>
    </row>
    <row r="18" spans="1:6" x14ac:dyDescent="0.25">
      <c r="A18" s="22" t="s">
        <v>101</v>
      </c>
      <c r="B18" s="23">
        <v>2</v>
      </c>
      <c r="C18" s="25">
        <f t="shared" ref="C18:C38" si="1">B18*4</f>
        <v>8</v>
      </c>
      <c r="D18" s="19">
        <f t="shared" ref="D18:D38" si="2">B18*3</f>
        <v>6</v>
      </c>
      <c r="E18" s="24">
        <v>0</v>
      </c>
      <c r="F18" s="21">
        <f t="shared" ref="F18:F38" si="3">B18*10000</f>
        <v>20000</v>
      </c>
    </row>
    <row r="19" spans="1:6" x14ac:dyDescent="0.25">
      <c r="A19" s="22" t="s">
        <v>23</v>
      </c>
      <c r="B19" s="23">
        <v>8</v>
      </c>
      <c r="C19" s="25">
        <f t="shared" si="1"/>
        <v>32</v>
      </c>
      <c r="D19" s="19">
        <f t="shared" si="2"/>
        <v>24</v>
      </c>
      <c r="E19" s="24">
        <v>0</v>
      </c>
      <c r="F19" s="21">
        <f t="shared" si="3"/>
        <v>80000</v>
      </c>
    </row>
    <row r="20" spans="1:6" x14ac:dyDescent="0.25">
      <c r="A20" s="22" t="s">
        <v>91</v>
      </c>
      <c r="B20" s="23">
        <v>1</v>
      </c>
      <c r="C20" s="25">
        <f t="shared" si="1"/>
        <v>4</v>
      </c>
      <c r="D20" s="19">
        <f t="shared" si="2"/>
        <v>3</v>
      </c>
      <c r="E20" s="24">
        <v>5</v>
      </c>
      <c r="F20" s="21">
        <f t="shared" si="3"/>
        <v>10000</v>
      </c>
    </row>
    <row r="21" spans="1:6" x14ac:dyDescent="0.25">
      <c r="A21" s="22" t="s">
        <v>24</v>
      </c>
      <c r="B21" s="23">
        <v>20</v>
      </c>
      <c r="C21" s="25">
        <v>0</v>
      </c>
      <c r="D21" s="19">
        <v>0</v>
      </c>
      <c r="E21" s="24">
        <v>0</v>
      </c>
      <c r="F21" s="21">
        <f t="shared" si="3"/>
        <v>200000</v>
      </c>
    </row>
    <row r="22" spans="1:6" x14ac:dyDescent="0.25">
      <c r="A22" s="22" t="s">
        <v>102</v>
      </c>
      <c r="B22" s="23">
        <v>1</v>
      </c>
      <c r="C22" s="25">
        <f t="shared" si="1"/>
        <v>4</v>
      </c>
      <c r="D22" s="19">
        <f t="shared" si="2"/>
        <v>3</v>
      </c>
      <c r="E22" s="24">
        <v>0</v>
      </c>
      <c r="F22" s="21">
        <f t="shared" si="3"/>
        <v>10000</v>
      </c>
    </row>
    <row r="23" spans="1:6" x14ac:dyDescent="0.25">
      <c r="A23" s="22" t="s">
        <v>92</v>
      </c>
      <c r="B23" s="23">
        <v>2</v>
      </c>
      <c r="C23" s="25">
        <f t="shared" si="1"/>
        <v>8</v>
      </c>
      <c r="D23" s="19">
        <f t="shared" si="2"/>
        <v>6</v>
      </c>
      <c r="E23" s="24">
        <v>5</v>
      </c>
      <c r="F23" s="21">
        <f t="shared" si="3"/>
        <v>20000</v>
      </c>
    </row>
    <row r="24" spans="1:6" x14ac:dyDescent="0.25">
      <c r="A24" s="22" t="s">
        <v>26</v>
      </c>
      <c r="B24" s="23">
        <v>4</v>
      </c>
      <c r="C24" s="25">
        <f t="shared" si="1"/>
        <v>16</v>
      </c>
      <c r="D24" s="19">
        <f t="shared" si="2"/>
        <v>12</v>
      </c>
      <c r="E24" s="24">
        <v>0</v>
      </c>
      <c r="F24" s="21">
        <f t="shared" si="3"/>
        <v>40000</v>
      </c>
    </row>
    <row r="25" spans="1:6" x14ac:dyDescent="0.25">
      <c r="A25" s="22" t="s">
        <v>27</v>
      </c>
      <c r="B25" s="23">
        <v>3</v>
      </c>
      <c r="C25" s="25">
        <f t="shared" si="1"/>
        <v>12</v>
      </c>
      <c r="D25" s="19">
        <f t="shared" si="2"/>
        <v>9</v>
      </c>
      <c r="E25" s="24">
        <v>1</v>
      </c>
      <c r="F25" s="21">
        <f t="shared" si="3"/>
        <v>30000</v>
      </c>
    </row>
    <row r="26" spans="1:6" x14ac:dyDescent="0.25">
      <c r="A26" s="22" t="s">
        <v>28</v>
      </c>
      <c r="B26" s="23">
        <v>3</v>
      </c>
      <c r="C26" s="25">
        <f t="shared" si="1"/>
        <v>12</v>
      </c>
      <c r="D26" s="19">
        <f t="shared" si="2"/>
        <v>9</v>
      </c>
      <c r="E26" s="24">
        <v>1</v>
      </c>
      <c r="F26" s="21">
        <f t="shared" si="3"/>
        <v>30000</v>
      </c>
    </row>
    <row r="27" spans="1:6" x14ac:dyDescent="0.25">
      <c r="A27" s="22" t="s">
        <v>103</v>
      </c>
      <c r="B27" s="23">
        <v>6</v>
      </c>
      <c r="C27" s="25">
        <f t="shared" si="1"/>
        <v>24</v>
      </c>
      <c r="D27" s="19">
        <f t="shared" si="2"/>
        <v>18</v>
      </c>
      <c r="E27" s="24">
        <v>1</v>
      </c>
      <c r="F27" s="21">
        <f t="shared" si="3"/>
        <v>60000</v>
      </c>
    </row>
    <row r="28" spans="1:6" x14ac:dyDescent="0.25">
      <c r="A28" s="22" t="s">
        <v>30</v>
      </c>
      <c r="B28" s="23">
        <v>15</v>
      </c>
      <c r="C28" s="25">
        <f t="shared" si="1"/>
        <v>60</v>
      </c>
      <c r="D28" s="19">
        <f t="shared" si="2"/>
        <v>45</v>
      </c>
      <c r="E28" s="24">
        <v>0</v>
      </c>
      <c r="F28" s="21">
        <f t="shared" si="3"/>
        <v>150000</v>
      </c>
    </row>
    <row r="29" spans="1:6" x14ac:dyDescent="0.25">
      <c r="A29" s="22" t="s">
        <v>31</v>
      </c>
      <c r="B29" s="23">
        <v>13</v>
      </c>
      <c r="C29" s="25">
        <f t="shared" si="1"/>
        <v>52</v>
      </c>
      <c r="D29" s="19">
        <f t="shared" si="2"/>
        <v>39</v>
      </c>
      <c r="E29" s="23">
        <v>1</v>
      </c>
      <c r="F29" s="21">
        <f t="shared" si="3"/>
        <v>130000</v>
      </c>
    </row>
    <row r="30" spans="1:6" x14ac:dyDescent="0.25">
      <c r="A30" s="22" t="s">
        <v>32</v>
      </c>
      <c r="B30" s="23">
        <v>2</v>
      </c>
      <c r="C30" s="25">
        <f t="shared" si="1"/>
        <v>8</v>
      </c>
      <c r="D30" s="19">
        <f t="shared" si="2"/>
        <v>6</v>
      </c>
      <c r="E30" s="23">
        <v>0</v>
      </c>
      <c r="F30" s="21">
        <f t="shared" si="3"/>
        <v>20000</v>
      </c>
    </row>
    <row r="31" spans="1:6" x14ac:dyDescent="0.25">
      <c r="A31" s="22" t="s">
        <v>93</v>
      </c>
      <c r="B31" s="23">
        <v>1</v>
      </c>
      <c r="C31" s="25">
        <f t="shared" si="1"/>
        <v>4</v>
      </c>
      <c r="D31" s="19">
        <f t="shared" si="2"/>
        <v>3</v>
      </c>
      <c r="E31" s="23">
        <v>0</v>
      </c>
      <c r="F31" s="21">
        <f t="shared" si="3"/>
        <v>10000</v>
      </c>
    </row>
    <row r="32" spans="1:6" x14ac:dyDescent="0.25">
      <c r="A32" s="22" t="s">
        <v>33</v>
      </c>
      <c r="B32" s="23">
        <v>4</v>
      </c>
      <c r="C32" s="25">
        <f t="shared" si="1"/>
        <v>16</v>
      </c>
      <c r="D32" s="19">
        <f t="shared" si="2"/>
        <v>12</v>
      </c>
      <c r="E32" s="23">
        <v>0</v>
      </c>
      <c r="F32" s="21">
        <f t="shared" si="3"/>
        <v>40000</v>
      </c>
    </row>
    <row r="33" spans="1:6" x14ac:dyDescent="0.25">
      <c r="A33" s="22" t="s">
        <v>104</v>
      </c>
      <c r="B33" s="23">
        <v>2</v>
      </c>
      <c r="C33" s="25">
        <f t="shared" si="1"/>
        <v>8</v>
      </c>
      <c r="D33" s="19">
        <f t="shared" si="2"/>
        <v>6</v>
      </c>
      <c r="E33" s="23">
        <v>0</v>
      </c>
      <c r="F33" s="21">
        <f t="shared" si="3"/>
        <v>20000</v>
      </c>
    </row>
    <row r="34" spans="1:6" x14ac:dyDescent="0.25">
      <c r="A34" s="22" t="s">
        <v>105</v>
      </c>
      <c r="B34" s="23">
        <v>4</v>
      </c>
      <c r="C34" s="25">
        <f t="shared" si="1"/>
        <v>16</v>
      </c>
      <c r="D34" s="19">
        <f t="shared" si="2"/>
        <v>12</v>
      </c>
      <c r="E34" s="23">
        <v>0</v>
      </c>
      <c r="F34" s="21">
        <f t="shared" si="3"/>
        <v>40000</v>
      </c>
    </row>
    <row r="35" spans="1:6" x14ac:dyDescent="0.25">
      <c r="A35" s="22" t="s">
        <v>94</v>
      </c>
      <c r="B35" s="23">
        <v>1</v>
      </c>
      <c r="C35" s="25">
        <f t="shared" si="1"/>
        <v>4</v>
      </c>
      <c r="D35" s="19">
        <f t="shared" si="2"/>
        <v>3</v>
      </c>
      <c r="E35" s="23">
        <v>0</v>
      </c>
      <c r="F35" s="21">
        <f t="shared" si="3"/>
        <v>10000</v>
      </c>
    </row>
    <row r="36" spans="1:6" x14ac:dyDescent="0.25">
      <c r="A36" s="22" t="s">
        <v>34</v>
      </c>
      <c r="B36" s="29">
        <v>5</v>
      </c>
      <c r="C36" s="25">
        <f t="shared" si="1"/>
        <v>20</v>
      </c>
      <c r="D36" s="19">
        <f t="shared" si="2"/>
        <v>15</v>
      </c>
      <c r="E36" s="23">
        <v>0</v>
      </c>
      <c r="F36" s="21">
        <f t="shared" si="3"/>
        <v>50000</v>
      </c>
    </row>
    <row r="37" spans="1:6" x14ac:dyDescent="0.25">
      <c r="A37" s="84" t="s">
        <v>54</v>
      </c>
      <c r="B37" s="23">
        <v>2</v>
      </c>
      <c r="C37" s="24">
        <v>35</v>
      </c>
      <c r="D37" s="26">
        <v>43</v>
      </c>
      <c r="E37" s="24">
        <v>4</v>
      </c>
      <c r="F37" s="85">
        <f t="shared" si="3"/>
        <v>20000</v>
      </c>
    </row>
    <row r="38" spans="1:6" ht="15.75" thickBot="1" x14ac:dyDescent="0.3">
      <c r="A38" s="86" t="s">
        <v>35</v>
      </c>
      <c r="B38" s="87">
        <v>7</v>
      </c>
      <c r="C38" s="25">
        <f t="shared" si="1"/>
        <v>28</v>
      </c>
      <c r="D38" s="19">
        <f t="shared" si="2"/>
        <v>21</v>
      </c>
      <c r="E38" s="20">
        <v>8</v>
      </c>
      <c r="F38" s="88">
        <f t="shared" si="3"/>
        <v>70000</v>
      </c>
    </row>
    <row r="39" spans="1:6" ht="15.75" thickBot="1" x14ac:dyDescent="0.3">
      <c r="A39" s="43" t="s">
        <v>22</v>
      </c>
      <c r="B39" s="89">
        <f>SUM(B18:B38)</f>
        <v>106</v>
      </c>
      <c r="C39" s="45">
        <f>B39*4</f>
        <v>424</v>
      </c>
      <c r="D39" s="89">
        <f>SUM(D19:D38)</f>
        <v>289</v>
      </c>
      <c r="E39" s="89">
        <f>SUM(E19:E38)</f>
        <v>26</v>
      </c>
      <c r="F39" s="46">
        <f>B39*10000</f>
        <v>1060000</v>
      </c>
    </row>
    <row r="40" spans="1:6" x14ac:dyDescent="0.25">
      <c r="A40" s="47" t="s">
        <v>36</v>
      </c>
      <c r="B40" s="48"/>
      <c r="C40" s="48"/>
      <c r="D40" s="48"/>
      <c r="E40" s="48"/>
      <c r="F40" s="49"/>
    </row>
    <row r="41" spans="1:6" x14ac:dyDescent="0.25">
      <c r="A41" s="50" t="s">
        <v>37</v>
      </c>
      <c r="B41" s="90">
        <v>7</v>
      </c>
      <c r="C41" s="24"/>
      <c r="D41" s="24"/>
      <c r="E41" s="24"/>
      <c r="F41" s="21">
        <f t="shared" ref="F41:F47" si="4">B41*10000</f>
        <v>70000</v>
      </c>
    </row>
    <row r="42" spans="1:6" x14ac:dyDescent="0.25">
      <c r="A42" s="50" t="s">
        <v>95</v>
      </c>
      <c r="B42" s="90">
        <v>2</v>
      </c>
      <c r="C42" s="24"/>
      <c r="D42" s="24"/>
      <c r="E42" s="24"/>
      <c r="F42" s="21">
        <f t="shared" si="4"/>
        <v>20000</v>
      </c>
    </row>
    <row r="43" spans="1:6" x14ac:dyDescent="0.25">
      <c r="A43" s="50" t="s">
        <v>96</v>
      </c>
      <c r="B43" s="90">
        <v>2</v>
      </c>
      <c r="C43" s="24"/>
      <c r="D43" s="24"/>
      <c r="E43" s="24"/>
      <c r="F43" s="21">
        <f t="shared" si="4"/>
        <v>20000</v>
      </c>
    </row>
    <row r="44" spans="1:6" x14ac:dyDescent="0.25">
      <c r="A44" s="50" t="s">
        <v>106</v>
      </c>
      <c r="B44" s="90">
        <v>1</v>
      </c>
      <c r="C44" s="24"/>
      <c r="D44" s="24"/>
      <c r="E44" s="24"/>
      <c r="F44" s="21">
        <f t="shared" si="4"/>
        <v>10000</v>
      </c>
    </row>
    <row r="45" spans="1:6" x14ac:dyDescent="0.25">
      <c r="A45" s="50" t="s">
        <v>107</v>
      </c>
      <c r="B45" s="90">
        <v>1</v>
      </c>
      <c r="C45" s="24"/>
      <c r="D45" s="24"/>
      <c r="E45" s="24"/>
      <c r="F45" s="21">
        <f t="shared" si="4"/>
        <v>10000</v>
      </c>
    </row>
    <row r="46" spans="1:6" x14ac:dyDescent="0.25">
      <c r="A46" s="50" t="s">
        <v>52</v>
      </c>
      <c r="B46" s="90">
        <v>10</v>
      </c>
      <c r="C46" s="24"/>
      <c r="D46" s="24"/>
      <c r="E46" s="24"/>
      <c r="F46" s="21">
        <f t="shared" si="4"/>
        <v>100000</v>
      </c>
    </row>
    <row r="47" spans="1:6" x14ac:dyDescent="0.25">
      <c r="A47" s="91" t="s">
        <v>55</v>
      </c>
      <c r="B47" s="87">
        <v>3</v>
      </c>
      <c r="C47" s="87"/>
      <c r="D47" s="87"/>
      <c r="E47" s="87"/>
      <c r="F47" s="92">
        <f t="shared" si="4"/>
        <v>30000</v>
      </c>
    </row>
    <row r="48" spans="1:6" ht="15.75" thickBot="1" x14ac:dyDescent="0.3">
      <c r="A48" s="93" t="s">
        <v>56</v>
      </c>
      <c r="B48" s="94">
        <f>SUM(B41:B47)</f>
        <v>26</v>
      </c>
      <c r="C48" s="94"/>
      <c r="D48" s="94"/>
      <c r="E48" s="94"/>
      <c r="F48" s="95">
        <f>B48*10000</f>
        <v>260000</v>
      </c>
    </row>
    <row r="49" spans="1:9" ht="15.75" thickBot="1" x14ac:dyDescent="0.3">
      <c r="A49" s="57" t="s">
        <v>57</v>
      </c>
      <c r="B49" s="52">
        <f>B48+B39+B15</f>
        <v>770</v>
      </c>
      <c r="C49" s="52">
        <f>SUM(C48,C39,C16)</f>
        <v>424</v>
      </c>
      <c r="D49" s="52">
        <f>SUM(D48,D39,D16)</f>
        <v>289</v>
      </c>
      <c r="E49" s="52">
        <f>SUM(E48,E39,E16)</f>
        <v>26</v>
      </c>
      <c r="F49" s="95">
        <f>B49*10000</f>
        <v>7700000</v>
      </c>
    </row>
    <row r="51" spans="1:9" x14ac:dyDescent="0.25">
      <c r="A51" s="79" t="s">
        <v>80</v>
      </c>
      <c r="B51" s="80"/>
      <c r="C51" s="80"/>
      <c r="D51" s="80"/>
      <c r="E51" s="80"/>
      <c r="F51" s="80"/>
      <c r="G51" s="80"/>
      <c r="H51" s="80"/>
      <c r="I51" s="80"/>
    </row>
    <row r="52" spans="1:9" x14ac:dyDescent="0.25">
      <c r="A52" s="82" t="s">
        <v>81</v>
      </c>
      <c r="B52" s="83"/>
      <c r="C52" s="83"/>
      <c r="D52" s="83"/>
      <c r="E52" s="83"/>
      <c r="F52" s="83"/>
      <c r="G52" s="83"/>
      <c r="H52" s="83"/>
      <c r="I52" s="80"/>
    </row>
    <row r="53" spans="1:9" x14ac:dyDescent="0.25">
      <c r="A53" s="80"/>
      <c r="B53" s="80"/>
      <c r="C53" s="80"/>
      <c r="D53" s="80"/>
      <c r="E53" s="80"/>
      <c r="F53" s="80"/>
      <c r="G53" s="80"/>
      <c r="H53" s="80"/>
      <c r="I53" s="80"/>
    </row>
    <row r="54" spans="1:9" x14ac:dyDescent="0.25">
      <c r="A54" s="80" t="s">
        <v>108</v>
      </c>
      <c r="B54" s="80"/>
      <c r="C54" s="80"/>
      <c r="D54" s="80"/>
      <c r="E54" s="80"/>
      <c r="F54" s="80"/>
      <c r="G54" s="80"/>
      <c r="H54" s="80"/>
      <c r="I54" s="80"/>
    </row>
    <row r="56" spans="1:9" ht="12" customHeight="1" x14ac:dyDescent="0.25">
      <c r="A56" t="s">
        <v>109</v>
      </c>
    </row>
    <row r="57" spans="1:9" x14ac:dyDescent="0.25">
      <c r="A57" t="s">
        <v>110</v>
      </c>
    </row>
  </sheetData>
  <mergeCells count="1">
    <mergeCell ref="A52:H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2016</vt:lpstr>
      <vt:lpstr>ABRIL 2016</vt:lpstr>
      <vt:lpstr>MAYO 2016 </vt:lpstr>
      <vt:lpstr>JUNIO 2016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Jazmín Elizabeth Ortiz Montes</cp:lastModifiedBy>
  <dcterms:created xsi:type="dcterms:W3CDTF">2016-05-09T14:59:48Z</dcterms:created>
  <dcterms:modified xsi:type="dcterms:W3CDTF">2016-07-11T15:48:33Z</dcterms:modified>
</cp:coreProperties>
</file>